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mitpl-my.sharepoint.com/personal/beata_szwonder_nimit_pl/Documents/Pulpit/"/>
    </mc:Choice>
  </mc:AlternateContent>
  <xr:revisionPtr revIDLastSave="895" documentId="8_{8FD15DF7-1BBD-4A0A-9C1C-4B3C23DFF603}" xr6:coauthVersionLast="47" xr6:coauthVersionMax="47" xr10:uidLastSave="{FC0AA0D6-6B9E-4DDF-AD72-04C64A2933EA}"/>
  <workbookProtection workbookAlgorithmName="SHA-512" workbookHashValue="Ul60uESdM8d+MtBptaPDe01/PJK7vLTvpm/DzhwBZf1lO3sJG4v9G7kTo6F7lxy1g6nUjloTdzNaB28hQ4a9wA==" workbookSaltValue="PFYAkcSX6ng0/bBsq7nw6A==" workbookSpinCount="100000" lockStructure="1"/>
  <bookViews>
    <workbookView xWindow="28680" yWindow="-120" windowWidth="29040" windowHeight="15720" tabRatio="757" xr2:uid="{0B4C069C-5AFE-49CC-9D8E-4A2B096A876F}"/>
  </bookViews>
  <sheets>
    <sheet name="Cz. B - Sprawozdanie II nabór" sheetId="3" r:id="rId1"/>
    <sheet name="Cz. B - Przykładowe rozliczenie" sheetId="2" r:id="rId2"/>
    <sheet name="(kolumna 3) GRUPY kosztów" sheetId="4" r:id="rId3"/>
    <sheet name="(kol. 5) Kod i rodzaj kosztów " sheetId="6" r:id="rId4"/>
    <sheet name="KOD ;  rodzaj kosztów" sheetId="5" r:id="rId5"/>
  </sheets>
  <definedNames>
    <definedName name="_xlnm._FilterDatabase" localSheetId="1" hidden="1">'Cz. B - Przykładowe rozliczenie'!$A$58:$N$81</definedName>
    <definedName name="_xlnm._FilterDatabase" localSheetId="0" hidden="1">'Cz. B - Sprawozdanie II nabór'!$A$58:$N$134</definedName>
    <definedName name="_xlnm.Print_Area" localSheetId="1">'Cz. B - Przykładowe rozliczenie'!$A$1:$P$113</definedName>
    <definedName name="_xlnm.Print_Area" localSheetId="0">'Cz. B - Sprawozdanie II nabór'!$A$1:$P$166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0" i="3" l="1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E48" i="6"/>
  <c r="E47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3" i="6"/>
  <c r="E3" i="4" a="1"/>
  <c r="E3" i="4" s="1"/>
  <c r="D26" i="3"/>
  <c r="D31" i="3" s="1"/>
  <c r="C26" i="3"/>
  <c r="C31" i="3" s="1"/>
  <c r="N132" i="3"/>
  <c r="M132" i="3"/>
  <c r="L132" i="3"/>
  <c r="K59" i="3"/>
  <c r="E48" i="3"/>
  <c r="L44" i="3"/>
  <c r="L40" i="3"/>
  <c r="E39" i="3"/>
  <c r="C32" i="3"/>
  <c r="C34" i="3" s="1"/>
  <c r="E30" i="3"/>
  <c r="I30" i="3" s="1"/>
  <c r="E29" i="3"/>
  <c r="I29" i="3" s="1"/>
  <c r="E28" i="3"/>
  <c r="I28" i="3" s="1"/>
  <c r="E27" i="3"/>
  <c r="I27" i="3" s="1"/>
  <c r="H26" i="3"/>
  <c r="G26" i="3"/>
  <c r="G31" i="3" s="1"/>
  <c r="F26" i="3"/>
  <c r="F31" i="3" s="1"/>
  <c r="E25" i="3"/>
  <c r="I25" i="3" s="1"/>
  <c r="E24" i="3"/>
  <c r="I24" i="3" s="1"/>
  <c r="E23" i="3"/>
  <c r="F26" i="2"/>
  <c r="F33" i="2" s="1"/>
  <c r="E29" i="2"/>
  <c r="I29" i="2" s="1"/>
  <c r="K59" i="2"/>
  <c r="K66" i="2"/>
  <c r="K60" i="2"/>
  <c r="K61" i="2"/>
  <c r="K62" i="2"/>
  <c r="K63" i="2"/>
  <c r="K64" i="2"/>
  <c r="K65" i="2"/>
  <c r="K67" i="2"/>
  <c r="K68" i="2"/>
  <c r="K69" i="2"/>
  <c r="K70" i="2"/>
  <c r="K71" i="2"/>
  <c r="K72" i="2"/>
  <c r="K73" i="2"/>
  <c r="K74" i="2"/>
  <c r="K75" i="2"/>
  <c r="K76" i="2"/>
  <c r="K77" i="2"/>
  <c r="K78" i="2"/>
  <c r="N79" i="2"/>
  <c r="M79" i="2"/>
  <c r="L79" i="2"/>
  <c r="E48" i="2"/>
  <c r="L44" i="2"/>
  <c r="L40" i="2"/>
  <c r="E39" i="2"/>
  <c r="C32" i="2"/>
  <c r="C34" i="2" s="1"/>
  <c r="E30" i="2"/>
  <c r="I30" i="2" s="1"/>
  <c r="E28" i="2"/>
  <c r="I28" i="2" s="1"/>
  <c r="E27" i="2"/>
  <c r="I27" i="2" s="1"/>
  <c r="J27" i="2" s="1"/>
  <c r="H26" i="2"/>
  <c r="H31" i="2" s="1"/>
  <c r="D31" i="2"/>
  <c r="C26" i="2"/>
  <c r="C31" i="2" s="1"/>
  <c r="E25" i="2"/>
  <c r="I25" i="2" s="1"/>
  <c r="E24" i="2"/>
  <c r="E49" i="3" l="1"/>
  <c r="L39" i="3"/>
  <c r="E26" i="3"/>
  <c r="I26" i="3" s="1"/>
  <c r="J26" i="3" s="1"/>
  <c r="K26" i="3" s="1"/>
  <c r="L26" i="3" s="1"/>
  <c r="H48" i="3"/>
  <c r="H31" i="3"/>
  <c r="I13" i="3" s="1"/>
  <c r="E31" i="3"/>
  <c r="I10" i="3" s="1"/>
  <c r="K132" i="3"/>
  <c r="J27" i="3"/>
  <c r="K27" i="3" s="1"/>
  <c r="L27" i="3" s="1"/>
  <c r="J28" i="3"/>
  <c r="J29" i="3"/>
  <c r="J30" i="3"/>
  <c r="K30" i="3" s="1"/>
  <c r="L30" i="3" s="1"/>
  <c r="J24" i="3"/>
  <c r="K24" i="3" s="1"/>
  <c r="L24" i="3" s="1"/>
  <c r="J25" i="3"/>
  <c r="K25" i="3"/>
  <c r="I12" i="3"/>
  <c r="L48" i="3"/>
  <c r="H44" i="3"/>
  <c r="H40" i="3"/>
  <c r="H39" i="3"/>
  <c r="H49" i="3" s="1"/>
  <c r="I23" i="3"/>
  <c r="D32" i="3"/>
  <c r="C33" i="3"/>
  <c r="F31" i="2"/>
  <c r="E26" i="2"/>
  <c r="I26" i="2" s="1"/>
  <c r="J26" i="2" s="1"/>
  <c r="K26" i="2" s="1"/>
  <c r="L26" i="2" s="1"/>
  <c r="L39" i="2"/>
  <c r="K79" i="2"/>
  <c r="G26" i="2"/>
  <c r="G31" i="2" s="1"/>
  <c r="I13" i="2" s="1"/>
  <c r="E23" i="2"/>
  <c r="E49" i="2"/>
  <c r="J28" i="2"/>
  <c r="J25" i="2"/>
  <c r="K25" i="2" s="1"/>
  <c r="L25" i="2" s="1"/>
  <c r="J29" i="2"/>
  <c r="H39" i="2"/>
  <c r="H44" i="2"/>
  <c r="H40" i="2"/>
  <c r="J30" i="2"/>
  <c r="K30" i="2" s="1"/>
  <c r="L30" i="2" s="1"/>
  <c r="K27" i="2"/>
  <c r="L27" i="2" s="1"/>
  <c r="I24" i="2"/>
  <c r="H48" i="2"/>
  <c r="C33" i="2"/>
  <c r="O48" i="3" l="1"/>
  <c r="O39" i="3"/>
  <c r="O49" i="3" s="1"/>
  <c r="O46" i="3"/>
  <c r="O41" i="3"/>
  <c r="O42" i="3"/>
  <c r="O43" i="3"/>
  <c r="L25" i="3"/>
  <c r="O45" i="3"/>
  <c r="L49" i="3"/>
  <c r="O44" i="3"/>
  <c r="O47" i="3"/>
  <c r="O40" i="3"/>
  <c r="D34" i="3"/>
  <c r="K29" i="3" s="1"/>
  <c r="L29" i="3" s="1"/>
  <c r="D33" i="3"/>
  <c r="K28" i="3" s="1"/>
  <c r="L28" i="3" s="1"/>
  <c r="J23" i="3"/>
  <c r="K23" i="3" s="1"/>
  <c r="L23" i="3" s="1"/>
  <c r="I31" i="3"/>
  <c r="J31" i="3" s="1"/>
  <c r="D16" i="3"/>
  <c r="E16" i="3" s="1"/>
  <c r="C15" i="3"/>
  <c r="L48" i="2"/>
  <c r="I12" i="2"/>
  <c r="E31" i="2"/>
  <c r="O45" i="2" s="1"/>
  <c r="I23" i="2"/>
  <c r="J23" i="2" s="1"/>
  <c r="K23" i="2" s="1"/>
  <c r="L23" i="2" s="1"/>
  <c r="D32" i="2"/>
  <c r="H49" i="2"/>
  <c r="C15" i="2"/>
  <c r="J24" i="2"/>
  <c r="K24" i="2" s="1"/>
  <c r="L24" i="2" s="1"/>
  <c r="L49" i="2"/>
  <c r="O39" i="2" l="1"/>
  <c r="O44" i="2"/>
  <c r="O46" i="2"/>
  <c r="I10" i="2"/>
  <c r="O43" i="2"/>
  <c r="I33" i="2"/>
  <c r="O42" i="2"/>
  <c r="O41" i="2"/>
  <c r="I31" i="2"/>
  <c r="J31" i="2" s="1"/>
  <c r="O40" i="2"/>
  <c r="O47" i="2"/>
  <c r="O48" i="2"/>
  <c r="D33" i="2"/>
  <c r="K28" i="2" s="1"/>
  <c r="L28" i="2" s="1"/>
  <c r="D34" i="2"/>
  <c r="K29" i="2" s="1"/>
  <c r="L29" i="2" s="1"/>
  <c r="O49" i="2" l="1"/>
  <c r="D16" i="2"/>
  <c r="E1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Stanisław Królikiewicz</author>
    <author>Beata Szwonder</author>
    <author>ajermacz</author>
  </authors>
  <commentList>
    <comment ref="E4" authorId="0" shapeId="0" xr:uid="{F1E49B02-7DF3-4576-9DFF-EF1E5D147F8E}">
      <text>
        <r>
          <rPr>
            <sz val="9"/>
            <color indexed="81"/>
            <rFont val="Tahoma"/>
            <family val="2"/>
            <charset val="238"/>
          </rPr>
          <t>Jasnym niebieskim tłem zaznaczone są wartości, które powinny być zgodne z wartościami zawartymi we wniosku
Na zielono wartości, które liczą się automatycznie
Na biało uzupełniane przez OOW</t>
        </r>
      </text>
    </comment>
    <comment ref="I8" authorId="1" shapeId="0" xr:uid="{2E1388D5-44F8-4E27-96E8-507F0BA63FFB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wypełnia OOW</t>
        </r>
      </text>
    </comment>
    <comment ref="I9" authorId="1" shapeId="0" xr:uid="{0F07765D-C2E2-44B1-A228-DA75D06513CA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wypełnia OOW</t>
        </r>
      </text>
    </comment>
    <comment ref="I11" authorId="1" shapeId="0" xr:uid="{D2B8212F-022F-49C9-936D-B411A8BAEDB3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pobierane z umowy/aneksu/
aktualnej wersji wniosku</t>
        </r>
      </text>
    </comment>
    <comment ref="I13" authorId="0" shapeId="0" xr:uid="{15FC7280-59A2-4759-8AAB-56AD91D37DA8}">
      <text>
        <r>
          <rPr>
            <sz val="9"/>
            <color indexed="81"/>
            <rFont val="Tahoma"/>
            <family val="2"/>
            <charset val="238"/>
          </rPr>
          <t>Wkład własny musi stanowić min 20% Kosztów kwalifikowalnych.</t>
        </r>
      </text>
    </comment>
    <comment ref="C14" authorId="1" shapeId="0" xr:uid="{4B5E7CB8-774D-4D0B-98BC-71EBF8CCD5A6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OOW wpisuje kwotę wsparcia otrzymanego na rachunek bankowy</t>
        </r>
      </text>
    </comment>
    <comment ref="D16" authorId="1" shapeId="0" xr:uid="{53470ADB-0346-4DC6-ACA2-B683C7BB680D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wartość nie może przekroczyć 80%</t>
        </r>
      </text>
    </comment>
    <comment ref="C20" authorId="1" shapeId="0" xr:uid="{DBF5E691-AEFD-46AF-8C66-933CF7A814BB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wartości zaciągane z Wniosku z naboru</t>
        </r>
      </text>
    </comment>
    <comment ref="D20" authorId="1" shapeId="0" xr:uid="{996407C4-B60C-43E8-8493-E13D5C42A369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wartości zaciągane z ostatniej zaktualizowanej wersji Wniosku tj. po zmianach wprowadzonych na podstawie pkt. 14.3 Umowy - pismo ze zgodą JW lub pkt. 14.1 Aneks do Umowy.</t>
        </r>
      </text>
    </comment>
    <comment ref="F21" authorId="1" shapeId="0" xr:uid="{2E0DA373-155F-4465-A0D5-4162B3EEFF0F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kolumny F, G, H - dane zaciągane z tabeli nr 4
4. Zestawienie faktur (rachunków)5), które opłacone zostały ze wsparcia KPO i z wkładu własnego - wyłącznie koszty kwalifikowalne.</t>
        </r>
      </text>
    </comment>
    <comment ref="I21" authorId="1" shapeId="0" xr:uid="{0AAE8AE0-78F8-4369-8316-304AE8C8D171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kolumny I, J, K, L (L=L+M) - 
analizuje "system" na podstawie algorytmów i wyświetla odpowiedni komunikat</t>
        </r>
      </text>
    </comment>
    <comment ref="J31" authorId="1" shapeId="0" xr:uid="{5DAD24DB-535B-475D-84D8-68E1754045ED}">
      <text>
        <r>
          <rPr>
            <b/>
            <sz val="9"/>
            <color indexed="81"/>
            <rFont val="Tahoma"/>
            <family val="2"/>
            <charset val="238"/>
          </rPr>
          <t>Beata Szwonder:</t>
        </r>
        <r>
          <rPr>
            <sz val="9"/>
            <color indexed="81"/>
            <rFont val="Tahoma"/>
            <family val="2"/>
            <charset val="238"/>
          </rPr>
          <t xml:space="preserve">
OOW nie może w tabeli 4 (zestawienie FV) wykazywać wydatków niekwalifikowalnych za które uważa się także te poniesione ponad kwotę zaplanowaną we wniosku na etpie naboru z uwzględnieniem ew. aneksu/wniosku o zmiany tj. ponad kwotę w tym przykładzie 124 900,00</t>
        </r>
      </text>
    </comment>
    <comment ref="I41" authorId="0" shapeId="0" xr:uid="{CB4CE4B2-678E-49E7-86A8-9B7E488C8CE1}">
      <text>
        <r>
          <rPr>
            <sz val="9"/>
            <color indexed="81"/>
            <rFont val="Tahoma"/>
            <family val="2"/>
            <charset val="238"/>
          </rPr>
          <t>Proszę wpisać nazwę instytucji/organizacji/firmy - Wnioskodawcy</t>
        </r>
      </text>
    </comment>
    <comment ref="I42" authorId="0" shapeId="0" xr:uid="{CE1264BC-5E4F-4549-A1FD-D4BC5116FB65}">
      <text>
        <r>
          <rPr>
            <sz val="9"/>
            <color indexed="81"/>
            <rFont val="Tahoma"/>
            <family val="2"/>
            <charset val="238"/>
          </rPr>
          <t>Proszę wpisac dotcację z innych źródeł np. Urząd marszałkowski, Urząd miejski, gmina itd..</t>
        </r>
      </text>
    </comment>
    <comment ref="I43" authorId="0" shapeId="0" xr:uid="{A69D9920-2FFF-46E3-93FE-E4E7DE45A50A}">
      <text>
        <r>
          <rPr>
            <sz val="9"/>
            <color indexed="81"/>
            <rFont val="Tahoma"/>
            <family val="2"/>
            <charset val="238"/>
          </rPr>
          <t xml:space="preserve">Proszę wymienić inne podmioty przekazujące środki publiczne na wkład własny </t>
        </r>
      </text>
    </comment>
    <comment ref="I45" authorId="0" shapeId="0" xr:uid="{46090A73-CA96-4553-A37F-D9FF4A59CEA5}">
      <text>
        <r>
          <rPr>
            <sz val="9"/>
            <color indexed="81"/>
            <rFont val="Tahoma"/>
            <family val="2"/>
            <charset val="238"/>
          </rPr>
          <t>Proszę wpisać nazwę instytucji/organizacji/firmy - Wnioskodawcy</t>
        </r>
      </text>
    </comment>
    <comment ref="A54" authorId="2" shapeId="0" xr:uid="{737721FF-268A-4E7A-B43A-EFCF818AC265}">
      <text>
        <r>
          <rPr>
            <sz val="8"/>
            <color indexed="81"/>
            <rFont val="Tahoma"/>
            <family val="2"/>
            <charset val="238"/>
          </rPr>
          <t xml:space="preserve">1) Należy zamieścić spis wszystkich faktur (rachunków), które opłacone zostały w całości lub w części ze środków pochodzących z dofinansowania, wkładu własnego niezależnie od jego źródła. Spis zawierać powinien: nr faktury (rachunku, umowy), datę jej wystawienia, datę zapłaty, wysokość wydatkowanej kwoty i wskazanie, w jakiej części została pokryta z dofinansowania lub środków własnych/przychodów oraz opis przedmiotu faktury/rachunku (rodzaj towaru lub zakupionej usługi). 
2) </t>
        </r>
        <r>
          <rPr>
            <b/>
            <sz val="8"/>
            <color indexed="81"/>
            <rFont val="Tahoma"/>
            <family val="2"/>
            <charset val="238"/>
          </rPr>
          <t xml:space="preserve">Wszystkie  oryginały dokumentów finansowych powinny być opatrzone na odwrocie pieczęcią podmiotu, zawierać sporządzony w sposób trwały opis zawierający informacje: </t>
        </r>
        <r>
          <rPr>
            <sz val="8"/>
            <color indexed="81"/>
            <rFont val="Tahoma"/>
            <family val="2"/>
            <charset val="238"/>
          </rPr>
          <t xml:space="preserve">
- z jakich środków wydatkowana kwota została pokryta (np. „finansowane ze środków KPO” lub „finansowane ze środków własnych” lub „finansowane z innych źródeł”, „finansowane z przychodów”), 
- wysokość pokrytej kwoty,
- numer umowy, której dotyczy wydatek,
- jakie było przeznaczenie zakupionych towarów, usług lub innego rodzaju opłaconej należności. 
Opis faktury powinien być podpisany przez pracownika merytorycznego i zatwierdzony przez osobę odpowiedzialną za sprawy dotyczące rozliczeń finansowych organizacji lub przez osoby upoważnione do składania oświadczeń woli i zaciągania zobowiązań finansowych.
Oryginały faktur należy przechowywać zgodnie z obowiązującymi przepisami i udostępniać podczas przeprowadzonych czynności kontrolnych.</t>
        </r>
      </text>
    </comment>
    <comment ref="K57" authorId="2" shapeId="0" xr:uid="{7C3B1294-4E69-49A8-A4AC-8E5F80EDDC26}">
      <text>
        <r>
          <rPr>
            <sz val="8"/>
            <color indexed="81"/>
            <rFont val="Tahoma"/>
            <family val="2"/>
            <charset val="238"/>
          </rPr>
          <t xml:space="preserve">W przypadku, gdy koszt wydatku jest mniejszy od kwoty całej faktury, należy tu wpisać wartość kosztu poniesionego w ramach realizacji Przedsięwzięcia.
</t>
        </r>
      </text>
    </comment>
    <comment ref="A85" authorId="0" shapeId="0" xr:uid="{030B66C8-C4AD-41D6-BB5A-D0C585D994FF}">
      <text>
        <r>
          <rPr>
            <sz val="9"/>
            <color indexed="81"/>
            <rFont val="Tahoma"/>
            <family val="2"/>
            <charset val="238"/>
          </rPr>
          <t xml:space="preserve">Proszę wpisać sumaryczną kwotę przychodów (jeśli były) z realizacji przedsięwzięcia i opisać w polu opisowym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<sst xmlns="http://schemas.openxmlformats.org/spreadsheetml/2006/main" count="542" uniqueCount="283">
  <si>
    <t>Załącznik do Umowy nr</t>
  </si>
  <si>
    <t>/KPO. GRANTY/NIMiT/2025</t>
  </si>
  <si>
    <t>CZĘŚĆ B. ROZLICZENIE FINANSOWE PRZEDSIĘWZIĘCIA</t>
  </si>
  <si>
    <t>Informacja o poniesionych wydatkach</t>
  </si>
  <si>
    <t>Całkowite koszty Przedsięwzięcia</t>
  </si>
  <si>
    <t>Koszty niekwalifikowalne (KNK) bez podatku VAT</t>
  </si>
  <si>
    <t xml:space="preserve">Koszty kwalifikowalne (KK)   </t>
  </si>
  <si>
    <t>Kwota przyznanego wsparcia KPO</t>
  </si>
  <si>
    <t xml:space="preserve">Kwota wydatkowanego wsparcia (KKW KPO)      </t>
  </si>
  <si>
    <t xml:space="preserve">Wkład własny kwalifikowalny OOW  </t>
  </si>
  <si>
    <t>Otrzymane wsparcie:</t>
  </si>
  <si>
    <t xml:space="preserve">Kwota zwrotu przez OOW:     </t>
  </si>
  <si>
    <t xml:space="preserve">Relacja kwoty wydatkowanego wsparcia do kosztów kwalifikowalnych:                     </t>
  </si>
  <si>
    <t xml:space="preserve">1. Rozliczenie ze względu na rodzaj kosztów (w zł, gr). </t>
  </si>
  <si>
    <t>Lp.</t>
  </si>
  <si>
    <t xml:space="preserve">Nazwa kosztu
według grupy kosztów w budżecie Przedsięwzięcia
</t>
  </si>
  <si>
    <t>Koszty kwalifikowalne Przedsięwzięcia
WYKONANIE</t>
  </si>
  <si>
    <t>Koszty łącznie – wydatki kwalifikowalne</t>
  </si>
  <si>
    <t>Koszty łącznie
- wydatki kwalifikowalne</t>
  </si>
  <si>
    <t xml:space="preserve">Płatne ze środków KPO  
</t>
  </si>
  <si>
    <t>Płatne z wkładu własnego</t>
  </si>
  <si>
    <t>Odchylenia względem planu</t>
  </si>
  <si>
    <t xml:space="preserve"> Wartość odchylenia w %</t>
  </si>
  <si>
    <t>Zmiany należało dokonać na podstawie pkt. 
14 Umowy</t>
  </si>
  <si>
    <t>Informacja</t>
  </si>
  <si>
    <t>z sektora finansów publicznych</t>
  </si>
  <si>
    <t>spoza sektora finansów publicznych</t>
  </si>
  <si>
    <t xml:space="preserve">Wynagrodzenia i honoraria / (wraz z pochodnymi) za działania merytoryczne i obsługę Przedsięwzięcia </t>
  </si>
  <si>
    <t>Nagrody dla artystów
uczestniczących w konkursach</t>
  </si>
  <si>
    <t>Zakupy</t>
  </si>
  <si>
    <t>4+5.1+5.2</t>
  </si>
  <si>
    <t>Razem grupa kosztów Usługi</t>
  </si>
  <si>
    <t>Usługi</t>
  </si>
  <si>
    <t>5.1</t>
  </si>
  <si>
    <t>Usługi prawne*</t>
  </si>
  <si>
    <t>5.2</t>
  </si>
  <si>
    <t>Usługi księgowe**</t>
  </si>
  <si>
    <t>Pozostałe koszty</t>
  </si>
  <si>
    <t>Ogółem</t>
  </si>
  <si>
    <t>*do 10% pozostałych kosztów kwalifikowalnych</t>
  </si>
  <si>
    <t>**do 10% pozostałych kosztów kwalifikowalnych</t>
  </si>
  <si>
    <r>
      <rPr>
        <b/>
        <u/>
        <sz val="10"/>
        <color indexed="10"/>
        <rFont val="Arial"/>
        <family val="2"/>
        <charset val="238"/>
      </rPr>
      <t>Uwaga!</t>
    </r>
    <r>
      <rPr>
        <b/>
        <sz val="10"/>
        <color indexed="8"/>
        <rFont val="Arial"/>
        <family val="2"/>
        <charset val="238"/>
      </rPr>
      <t xml:space="preserve"> Kosztorys Przedsięwzięcia obejmuje wyłącznie koszty ujęte w ewidencji księgowej podmiotu realizującego Przedsięwzięcie.</t>
    </r>
  </si>
  <si>
    <t>2. Rozliczenie ze względu na źródło finansowania.</t>
  </si>
  <si>
    <t>Źródło finansowania</t>
  </si>
  <si>
    <r>
      <rPr>
        <sz val="10"/>
        <color rgb="FF000000"/>
        <rFont val="Arial"/>
        <family val="2"/>
        <charset val="238"/>
      </rPr>
      <t xml:space="preserve">Całość Przedsięwzięcia 
(zgodnie z Umową/ Aneksem )
</t>
    </r>
    <r>
      <rPr>
        <b/>
        <sz val="10"/>
        <color rgb="FF000000"/>
        <rFont val="Arial"/>
        <family val="2"/>
        <charset val="238"/>
      </rPr>
      <t>PLAN</t>
    </r>
  </si>
  <si>
    <r>
      <t xml:space="preserve">Bieżący okres sprawozdawczy 
</t>
    </r>
    <r>
      <rPr>
        <b/>
        <sz val="10"/>
        <color indexed="8"/>
        <rFont val="Arial"/>
        <family val="2"/>
        <charset val="238"/>
      </rPr>
      <t>WYKONANIE</t>
    </r>
  </si>
  <si>
    <t>zł, gr</t>
  </si>
  <si>
    <t>%</t>
  </si>
  <si>
    <t xml:space="preserve">I. </t>
  </si>
  <si>
    <t>Wkład własny, w tym:</t>
  </si>
  <si>
    <t>1. Środki z sektora finansów publicznych</t>
  </si>
  <si>
    <r>
      <t xml:space="preserve">a) finansowe środki własne wnioskodawcy zaliczanego do sektora finansów publicznych
</t>
    </r>
    <r>
      <rPr>
        <b/>
        <u/>
        <sz val="10"/>
        <color indexed="8"/>
        <rFont val="Arial"/>
        <family val="2"/>
        <charset val="238"/>
      </rPr>
      <t xml:space="preserve">- wymienić: </t>
    </r>
    <r>
      <rPr>
        <b/>
        <sz val="10"/>
        <color indexed="8"/>
        <rFont val="Arial"/>
        <family val="2"/>
        <charset val="238"/>
      </rPr>
      <t>..............</t>
    </r>
  </si>
  <si>
    <r>
      <t xml:space="preserve">b) dotacje celowe z budżetu jednostek samorządu terytorialnego
</t>
    </r>
    <r>
      <rPr>
        <b/>
        <u/>
        <sz val="10"/>
        <rFont val="Arial"/>
        <family val="2"/>
        <charset val="238"/>
      </rPr>
      <t xml:space="preserve">- wymienić: </t>
    </r>
    <r>
      <rPr>
        <b/>
        <sz val="10"/>
        <rFont val="Arial"/>
        <family val="2"/>
        <charset val="238"/>
      </rPr>
      <t>…………</t>
    </r>
  </si>
  <si>
    <r>
      <t xml:space="preserve">c) inne środki publiczne
</t>
    </r>
    <r>
      <rPr>
        <b/>
        <u/>
        <sz val="10"/>
        <rFont val="Arial"/>
        <family val="2"/>
        <charset val="238"/>
      </rPr>
      <t xml:space="preserve">- wymienić: </t>
    </r>
    <r>
      <rPr>
        <sz val="10"/>
        <rFont val="Arial"/>
        <family val="2"/>
        <charset val="238"/>
      </rPr>
      <t>…………..</t>
    </r>
  </si>
  <si>
    <t xml:space="preserve">2. Środki spoza sektora finansów publicznych </t>
  </si>
  <si>
    <r>
      <t xml:space="preserve">a) finansowe środki własne wnioskodawcy niezaliczanego do sektora finansów publicznych
</t>
    </r>
    <r>
      <rPr>
        <b/>
        <u/>
        <sz val="10"/>
        <color indexed="8"/>
        <rFont val="Arial"/>
        <family val="2"/>
        <charset val="238"/>
      </rPr>
      <t xml:space="preserve">- wymienić: </t>
    </r>
    <r>
      <rPr>
        <b/>
        <sz val="10"/>
        <color indexed="8"/>
        <rFont val="Arial"/>
        <family val="2"/>
        <charset val="238"/>
      </rPr>
      <t>…………</t>
    </r>
  </si>
  <si>
    <r>
      <t xml:space="preserve">b) od sponsorów lub innych
podmiotów niezaliczanych do sektora
finansów publicznych
</t>
    </r>
    <r>
      <rPr>
        <b/>
        <u/>
        <sz val="10"/>
        <rFont val="Arial"/>
        <family val="2"/>
        <charset val="238"/>
      </rPr>
      <t xml:space="preserve">- wymienić: </t>
    </r>
    <r>
      <rPr>
        <b/>
        <sz val="10"/>
        <rFont val="Arial"/>
        <family val="2"/>
        <charset val="238"/>
      </rPr>
      <t>…………</t>
    </r>
  </si>
  <si>
    <r>
      <t xml:space="preserve">c) inne środki ze źródeł niezaliczanych do sektora finansów publicznych
</t>
    </r>
    <r>
      <rPr>
        <b/>
        <u/>
        <sz val="10"/>
        <rFont val="Arial"/>
        <family val="2"/>
        <charset val="238"/>
      </rPr>
      <t xml:space="preserve">- wymienić: </t>
    </r>
    <r>
      <rPr>
        <sz val="10"/>
        <rFont val="Arial"/>
        <family val="2"/>
        <charset val="238"/>
      </rPr>
      <t>…………..</t>
    </r>
  </si>
  <si>
    <t>III.</t>
  </si>
  <si>
    <t>Kwota wsparcia (określona w pkt 5.2 Umowy)</t>
  </si>
  <si>
    <t>Kwota wsparcia (określona w pkt. 5.2 Umowy)</t>
  </si>
  <si>
    <t>Ogółem:</t>
  </si>
  <si>
    <t>3. Uwagi mogące mieć znaczenie przy ocenie realizacji budżetu:</t>
  </si>
  <si>
    <r>
      <rPr>
        <b/>
        <sz val="10"/>
        <color rgb="FFFF0000"/>
        <rFont val="Arial"/>
        <family val="2"/>
        <charset val="238"/>
      </rPr>
      <t>Uwaga!</t>
    </r>
    <r>
      <rPr>
        <b/>
        <sz val="10"/>
        <color indexed="8"/>
        <rFont val="Arial"/>
        <family val="2"/>
        <charset val="238"/>
      </rPr>
      <t xml:space="preserve"> Wypełniając tabele finansowe należy kierować się zapisami pkt. 5 Umowy. W koszcie kwalifikowalnym nie może być uwzględniony podatek od towarów i usług (VAT). W odniesieniu do rachunków dotyczących wynagrodzeń należy wpisać w kolumnie nr 7 dodatkowo numer i datę umowy o dzieło/zlecenie.</t>
    </r>
  </si>
  <si>
    <r>
      <t>4. Zestawienie faktur (rachunków)5</t>
    </r>
    <r>
      <rPr>
        <b/>
        <vertAlign val="superscript"/>
        <sz val="10"/>
        <rFont val="Arial"/>
        <family val="2"/>
        <charset val="238"/>
      </rPr>
      <t>)</t>
    </r>
    <r>
      <rPr>
        <b/>
        <sz val="10"/>
        <rFont val="Arial"/>
        <family val="2"/>
        <charset val="238"/>
      </rPr>
      <t>, które opłacone zostały ze wsparcia KPO i z wkładu własnego - wyłącznie koszty kwalifikowalne.</t>
    </r>
  </si>
  <si>
    <t xml:space="preserve">Zadanie
</t>
  </si>
  <si>
    <t>Grupa kosztów
wg tabeli 1.</t>
  </si>
  <si>
    <t xml:space="preserve">Rodzaj kosztu
(KK - kwalifikowalny)
</t>
  </si>
  <si>
    <t>Kod i rodzaj kosztów</t>
  </si>
  <si>
    <t xml:space="preserve">Numer dokumentu
księgowego
wg ewidencji Wnioskodawcy (OOW)
</t>
  </si>
  <si>
    <t>Nazwa dokumentu, numer i data faktury/ rachunku do umowy o dzieło lub zlecenie</t>
  </si>
  <si>
    <t xml:space="preserve">Data zapłaty
za fakturę/
rachunek **
</t>
  </si>
  <si>
    <t>Przedmiot faktury/rachunku
(rodzaj towaru/zakupionej usługi)</t>
  </si>
  <si>
    <t>Kwota faktury/rachunku (zł, gr)</t>
  </si>
  <si>
    <t>Kwota 
(wartość poniesionego w ramach realizacji zadania wydatku)</t>
  </si>
  <si>
    <t xml:space="preserve">płatne ze
środków
KPO
</t>
  </si>
  <si>
    <t>płatne z wkładu własnego</t>
  </si>
  <si>
    <t xml:space="preserve">Ogółem </t>
  </si>
  <si>
    <t>** zapłata za fakturę/rachunek powinna nastąpić najpóźniej do ostatniego dnia wykonania Przedsięwzięcia określonego w pkt 3.1 Umowy oraz pkt 4.1 Umowy (dotyczy zarówno płatności ze wsparcia KPO, jak i wkładu własnego).</t>
  </si>
  <si>
    <t>V. Przychody uzyskane podczas realizacji Przedsięwzięcia (jeśli dotyczy)</t>
  </si>
  <si>
    <t>Opis przychodów</t>
  </si>
  <si>
    <t>Kwota</t>
  </si>
  <si>
    <t>DODATKOWE INFORMACJE</t>
  </si>
  <si>
    <t>Oświadczam(-my), że:</t>
  </si>
  <si>
    <t>a) wszystkie podane w niniejszym sprawozdaniu informacje są zgodne z aktualnym stanem prawnym i faktycznym</t>
  </si>
  <si>
    <t>b) zamówienia na dostawy, usługi ze środków finansowych uzyskanych w ramach umowy, zostały dokonane zgodnie z obowiązującymi przepisami i Załącznikiem nr 7 do Regulaminu</t>
  </si>
  <si>
    <t>d) wszystkie kwoty wymienione w zestawieniu faktur (rachunków) zostały faktycznie poniesione i znajdują się w ewidencji księgowej OOW</t>
  </si>
  <si>
    <t>e) wszystkie płatności, w tym pochodne od wynagrodzeń zostały uregulowane w terminie kwalifikowalności wydatków</t>
  </si>
  <si>
    <t>f) OOW bierze odpowiedzialność za legalność pozyskania danych innych osób, które podaje w sprawozdaniu. Dane osobowe udostępnione Jednostce Wspierającej (JW) zostały pozyskane i są przetwarzane zgodnie 
z obowiązującymi przepisami prawa (RODO)</t>
  </si>
  <si>
    <r>
      <t>g) kopie dokumentów finansowych przekazanych JW są zgodne z oryginałem, czytelnie i poprawnie opisane w sposób umożliwiający ich identyfikację z dokumentami zawartymi w tabeli 4.</t>
    </r>
    <r>
      <rPr>
        <b/>
        <sz val="10"/>
        <color theme="4"/>
        <rFont val="Arial"/>
        <family val="2"/>
        <charset val="238"/>
      </rPr>
      <t xml:space="preserve"> </t>
    </r>
  </si>
  <si>
    <t>(pieczęć OOW)</t>
  </si>
  <si>
    <t>.......................................................................................................................................................</t>
  </si>
  <si>
    <t xml:space="preserve">(podpis i pieczęć osoby upoważnionej lub podpisy i pieczęcie osób upoważnionych do składania oświadczeń </t>
  </si>
  <si>
    <t>woli w imieniu OOW)</t>
  </si>
  <si>
    <t>Adnotacje urzędowe (nie wypełniać)</t>
  </si>
  <si>
    <t>Sprawozdanie sprawdzono pod względem formalnym, merytorycznym i rachunkowym.
Przedsięwzięcie zrealizowano zgodnie z zawartą Umową**:
a) w całości    b) częściowo    c) nie wykonano
** właściwe zakreślić
 -  zakres niewykonania
 Poniesione wydatki są zgodne z zawartą Umową.</t>
  </si>
  <si>
    <t xml:space="preserve">
 Podpis i pieczęć Dyrektora                           .......................................................................................................... data ............................
 Podpis i pieczęć Głównego Księgowego   .......................................................................................................... data ............................
</t>
  </si>
  <si>
    <t>POUCZENIE</t>
  </si>
  <si>
    <r>
      <rPr>
        <b/>
        <sz val="10"/>
        <color rgb="FF000000"/>
        <rFont val="Arial"/>
        <family val="2"/>
        <charset val="238"/>
      </rPr>
      <t>Zgodnie z brzmieniem pkt 9.3 Umowy:</t>
    </r>
    <r>
      <rPr>
        <sz val="10"/>
        <color rgb="FF000000"/>
        <rFont val="Arial"/>
        <family val="2"/>
        <charset val="238"/>
      </rPr>
      <t xml:space="preserve"> Sprawozdanie z realizacji Przedsięwzięcia, po wygenerowaniu w Systemie Informatycznym, składane jest przez OOW nie później niż 30 dni po zakończeniu realizacji Przedsięwzięcia w postaci papierowej opatrzonej własnoręcznym podpisem OOW lub osoby upoważnionej do reprezentowania OOW albo w postaci elektronicznej opatrzonej kwalifikowanym podpisem elektronicznym OOW lub osoby upoważnionej do reprezentowania OOW.
5) Należy zamieścić wykaz wszystkich faktur (rachunków), które zostały opłacone w całości lub w części ze wsparcia i wkładu własnego.  Wykaz zawierać powinien: nr faktury (rachunku, umowy), datę wystawienia, 
datę zapłaty, wysokość wydatkowanej kwoty i wskazanie, w jakiej części została pokryta ze wsparcia lub środków własnych oraz opis przedmiotu faktury/rachunku (rodzaj towaru lub zakupionej usługi). </t>
    </r>
  </si>
  <si>
    <r>
      <rPr>
        <sz val="10"/>
        <color rgb="FF000000"/>
        <rFont val="Arial"/>
        <family val="2"/>
        <charset val="238"/>
      </rPr>
      <t>6)</t>
    </r>
    <r>
      <rPr>
        <b/>
        <sz val="10"/>
        <color rgb="FF000000"/>
        <rFont val="Arial"/>
        <family val="2"/>
        <charset val="238"/>
      </rPr>
      <t xml:space="preserve"> </t>
    </r>
    <r>
      <rPr>
        <sz val="10"/>
        <color rgb="FF000000"/>
        <rFont val="Arial"/>
        <family val="2"/>
        <charset val="238"/>
      </rPr>
      <t>Oryginały faktur/umów/rachunków należy przechowywać zgodnie z obowiązującymi przepisami i udostępniać podczas przeprowadzonych czynności kontrolnych.</t>
    </r>
    <r>
      <rPr>
        <b/>
        <sz val="10"/>
        <color rgb="FF000000"/>
        <rFont val="Arial"/>
        <family val="2"/>
        <charset val="238"/>
      </rPr>
      <t xml:space="preserve"> 
Zgodnie z pkt 8.2 Umowy na oryginałach dowodów księgowych, o których mowa w pkt 8.1, OOW jest zobowiązany umieścić w sposób czytelny i trwały informację o współfinansowaniu Przedsięwzięcia 
ze środków Wsparcia w ramach Inwestycji, o następującym brzmieniu: „Wydatek poniesiony ze środków KPO, Inwestycja A2.5.1, w ramach Umowy numer [oznaczenie numeru Umowy] zawartej z Jednostką Wspierającą – Narodowym Instytutem Muzyki i Tańca”.</t>
    </r>
  </si>
  <si>
    <r>
      <t xml:space="preserve">Przykładowy opis dokumentów finansowych:
</t>
    </r>
    <r>
      <rPr>
        <sz val="10"/>
        <rFont val="Arial"/>
        <family val="2"/>
        <charset val="238"/>
      </rPr>
      <t>Wydatek dotyczy Przedsięwzięcia pn. _______________________________
realizowanego zgodnie z umową nr ___/KPO. GRANTY/NIMiT/2025
w ramach programu KPO ________________________
nazwa wydatku ________________________
kwota  ________________________
Płatne ze środków ……...... w kwocie …......... dotyczy poz. …. preliminarza 
Data zapłaty za fakturę/ rachunek ________________________
Forma płatności ________________________
Pieczęć podmiotu  
Sprawdzono pod względem merytorycznym (podpis, pieczęć)
Sprawdzono pod względem finansowym (podpis, pieczęć)</t>
    </r>
    <r>
      <rPr>
        <b/>
        <sz val="10"/>
        <color theme="3" tint="0.39997558519241921"/>
        <rFont val="Arial"/>
        <family val="2"/>
        <charset val="238"/>
      </rPr>
      <t xml:space="preserve"> </t>
    </r>
  </si>
  <si>
    <r>
      <rPr>
        <b/>
        <sz val="10"/>
        <color indexed="10"/>
        <rFont val="Arial"/>
        <family val="2"/>
        <charset val="238"/>
      </rPr>
      <t xml:space="preserve">Przykładowy opis dokumentów finansowych znajduje się w Pouczeniu na końcu formularza. </t>
    </r>
    <r>
      <rPr>
        <b/>
        <sz val="10"/>
        <rFont val="Arial"/>
        <family val="2"/>
        <charset val="238"/>
      </rPr>
      <t xml:space="preserve">Proszę wpisywać dokumenty źródłowe według pozycji w kategorii kosztów - tzn. najpierw wszystkie dokumenty z kategorii Wynagrodzenia, następnie kategorii Zakupy, Usługi itd. 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</si>
  <si>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</si>
  <si>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</si>
  <si>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</si>
  <si>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</si>
  <si>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</si>
  <si>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</si>
  <si>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</si>
  <si>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</si>
  <si>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</si>
  <si>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</si>
  <si>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</si>
  <si>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</si>
  <si>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</si>
  <si>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</si>
  <si>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</si>
  <si>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</si>
  <si>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</si>
  <si>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</si>
  <si>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</si>
  <si>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</si>
  <si>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Prace merytoryczne i działania promocyjne</t>
  </si>
  <si>
    <t>I. WYNAGRODZENIA</t>
  </si>
  <si>
    <t>KK</t>
  </si>
  <si>
    <t>I. 1 wynagrodzenia osobowe i bezosobowe</t>
  </si>
  <si>
    <t>Komponowanie, przygotowanie muzycznych aranżacji dzieła oraz przygotowanie materiałów nutowych dla solistów i orkiestry</t>
  </si>
  <si>
    <t>Wykonanie dzieła, nagrania</t>
  </si>
  <si>
    <t>II. NAGRODY DLA ARTYSTÓW</t>
  </si>
  <si>
    <t>II.1 koszty finansowane na podstawie protokolów obrad jury</t>
  </si>
  <si>
    <t>III. ZAKUPY</t>
  </si>
  <si>
    <t>III. zakup sprzętu i wyposażenia</t>
  </si>
  <si>
    <t>III. zakup oprogramowania, licencji, tantiem, praw autorskich</t>
  </si>
  <si>
    <t>Koordynacja</t>
  </si>
  <si>
    <t>Nagroda</t>
  </si>
  <si>
    <t>III. 1 zakup materiałów, w tym konserwatorskich, plastycznych, dekoracyjnych, biurowych</t>
  </si>
  <si>
    <t>Produkcja</t>
  </si>
  <si>
    <t>IV. USŁUGI</t>
  </si>
  <si>
    <t>IV.1 usługi prawne do 10% pozostałych wydatków kwalifikowalnych</t>
  </si>
  <si>
    <t>IV.2 usługi księgowe do 10% pozostałych wydatków kwalifikowalnych</t>
  </si>
  <si>
    <t>IV.3 usługi gastronomiczne i cateringowe</t>
  </si>
  <si>
    <t>IV.10 usługa sprzątania</t>
  </si>
  <si>
    <t>IV.22 usługi informatyczne i programistyczne</t>
  </si>
  <si>
    <t>IV.29 usługi artystyczne</t>
  </si>
  <si>
    <t>IV.30 usługi szkoleniowe</t>
  </si>
  <si>
    <t>V. POZOSTAŁE KOSZTY</t>
  </si>
  <si>
    <t>V.1 koszty z tytułu pozyskania pozwoleń i decyzji administracyjnych</t>
  </si>
  <si>
    <t>V.6 koszty ZAiKS</t>
  </si>
  <si>
    <t>V.7 koszt związany z zakupem kwalifikowalnego podpisu elektronicznego</t>
  </si>
  <si>
    <t>Rachunek do umowy o dzieło; 01; 18.11.2025</t>
  </si>
  <si>
    <t>Rachunek do umowy zlecenia; 1; 18.11.2025</t>
  </si>
  <si>
    <t>Rachunek do umowy zlecenia; 2; 18.11.2025</t>
  </si>
  <si>
    <t>Rachunek do umowy o dzieło; 02; 18.11.2025</t>
  </si>
  <si>
    <t>Rachunek do umowy o dzieło; 03; 18.11.2025</t>
  </si>
  <si>
    <t>Protokół nr 1; 26.11.2025</t>
  </si>
  <si>
    <t>Protokół nr 2; 26.11.2025</t>
  </si>
  <si>
    <t>FV 54; 29.10.2025</t>
  </si>
  <si>
    <t>FV 55; 29.10.2025</t>
  </si>
  <si>
    <t>FV 58; 29.10.2025</t>
  </si>
  <si>
    <t>Promocja działań i wydarzenia</t>
  </si>
  <si>
    <t>Występ</t>
  </si>
  <si>
    <t>Szkolenie</t>
  </si>
  <si>
    <t>Zarządzanie ryzykiem</t>
  </si>
  <si>
    <t>Działania administracyjne, sporządzenie dokumentacji do raportu</t>
  </si>
  <si>
    <t xml:space="preserve">Prezentacja wyników </t>
  </si>
  <si>
    <t>FV 154; 10.12.2025</t>
  </si>
  <si>
    <t>FV 25; 10.12.2025</t>
  </si>
  <si>
    <t>FV 15; 10.12.2025</t>
  </si>
  <si>
    <t>FV 01/D; 10.12.2025</t>
  </si>
  <si>
    <t>FV 45/N; 10.12.2025</t>
  </si>
  <si>
    <t>FV 19; 10.12.2025</t>
  </si>
  <si>
    <t>FV 154/KJ; 10.12.2025</t>
  </si>
  <si>
    <t>Nagrania</t>
  </si>
  <si>
    <t>Przygotowanie</t>
  </si>
  <si>
    <t>FV J/25; 06.12.2025</t>
  </si>
  <si>
    <t>FV L/54; 05.12.2025</t>
  </si>
  <si>
    <t>FV 25/LL; 29.11.2025</t>
  </si>
  <si>
    <t>Opis przedmiotu FV, Rachunku</t>
  </si>
  <si>
    <t xml:space="preserve">I. Wynagrodzenia i honoraria / (wraz z pochodnymi) za działania merytoryczne i obsługę Przedsięwzięcia </t>
  </si>
  <si>
    <t>II. Nagrody dla artystów
uczestniczących w konkursach</t>
  </si>
  <si>
    <t>III. Zakupy</t>
  </si>
  <si>
    <t xml:space="preserve"> IV. Usługi</t>
  </si>
  <si>
    <t>V. Pozostałe koszty</t>
  </si>
  <si>
    <t>II. Nagrody dla artystów uczestniczących w konkursach</t>
  </si>
  <si>
    <t>I. Wynagrodzenia i honoraria / (wraz z pochodnymi) za działania merytoryczne i obsługę Przedsięwzięcia</t>
  </si>
  <si>
    <t>IV. Usługi</t>
  </si>
  <si>
    <r>
      <t xml:space="preserve">Koszty kwalifikowalne Przedsięwzięcia
</t>
    </r>
    <r>
      <rPr>
        <b/>
        <sz val="9"/>
        <color rgb="FFFF0000"/>
        <rFont val="Arial"/>
        <family val="2"/>
        <charset val="238"/>
      </rPr>
      <t>zgodnie z aktualnym Wnioskiem po wprowadzeniu zmian na podstawie pkt.14 Umowy</t>
    </r>
    <r>
      <rPr>
        <b/>
        <u/>
        <sz val="9"/>
        <color rgb="FF000000"/>
        <rFont val="Arial"/>
        <family val="2"/>
        <charset val="238"/>
      </rPr>
      <t xml:space="preserve">
</t>
    </r>
    <r>
      <rPr>
        <b/>
        <sz val="9"/>
        <color rgb="FF000000"/>
        <rFont val="Arial"/>
        <family val="2"/>
        <charset val="238"/>
      </rPr>
      <t>PLAN</t>
    </r>
  </si>
  <si>
    <r>
      <t xml:space="preserve">Koszty kwalifikowalne Przedsięwzięcia
</t>
    </r>
    <r>
      <rPr>
        <b/>
        <sz val="9"/>
        <color rgb="FFFF0000"/>
        <rFont val="Arial"/>
        <family val="2"/>
        <charset val="238"/>
      </rPr>
      <t>zgodnie z pierwotnym Wnioskiem</t>
    </r>
    <r>
      <rPr>
        <b/>
        <u/>
        <sz val="9"/>
        <color rgb="FF000000"/>
        <rFont val="Arial"/>
        <family val="2"/>
        <charset val="238"/>
      </rPr>
      <t xml:space="preserve">
</t>
    </r>
    <r>
      <rPr>
        <b/>
        <sz val="9"/>
        <color rgb="FF000000"/>
        <rFont val="Arial"/>
        <family val="2"/>
        <charset val="238"/>
      </rPr>
      <t>PLAN</t>
    </r>
  </si>
  <si>
    <r>
      <t xml:space="preserve">Koszty kwalifikowalne Przedsięwzięcia
</t>
    </r>
    <r>
      <rPr>
        <b/>
        <sz val="9"/>
        <color rgb="FFFF0000"/>
        <rFont val="Arial"/>
        <family val="2"/>
        <charset val="238"/>
      </rPr>
      <t>zgodnie z aktualnym Wnioskiem po wprowadzeniu zmian na podstawie pkt.14 Umowy</t>
    </r>
    <r>
      <rPr>
        <b/>
        <sz val="9"/>
        <color rgb="FF000000"/>
        <rFont val="Arial"/>
        <family val="2"/>
        <charset val="238"/>
      </rPr>
      <t xml:space="preserve">
PLAN</t>
    </r>
  </si>
  <si>
    <t>I.1</t>
  </si>
  <si>
    <t>wynagrodzenia osobowe i bezosobowe wraz z pochodnymi od wynagrodzeń, w tym dotyczące twórców, autorów, artystów, realizatorów, wykładowców, instruktorów, prowadzących warsztaty, członków jury prelegentów, konferansjerów kuratorów i komisarzy wystaw, grafików, tłumaczy,  redaktorów, opiekunów dzieci i/lub osób niepełnosprawnych uczestniczących w Przedsięwzięciu, obsługi technicznej</t>
  </si>
  <si>
    <t>II.1</t>
  </si>
  <si>
    <t>koszty finansowane na podstawie protokołów obrad jury</t>
  </si>
  <si>
    <t>III.1</t>
  </si>
  <si>
    <t>III.2</t>
  </si>
  <si>
    <t>III.3</t>
  </si>
  <si>
    <t>III.4</t>
  </si>
  <si>
    <t>III.5</t>
  </si>
  <si>
    <t>III.6</t>
  </si>
  <si>
    <t xml:space="preserve">zakup materiałów, w tym konserwatorskich, plastycznych, dekoracyjnych, biurowych; </t>
  </si>
  <si>
    <t xml:space="preserve">zakup materiałów na potrzeby stworzenia strojów/kostiumów; </t>
  </si>
  <si>
    <t xml:space="preserve">zakup sprzętu i wyposażenia, na przykład zakup zdigitalizowanych materiałów; </t>
  </si>
  <si>
    <t xml:space="preserve">zakup materiałów do archiwizacji i dokumentacji w tym pamięć masowa (płyty CD/DVD, pendrive’y, karty pamięci); </t>
  </si>
  <si>
    <t xml:space="preserve">zakup oprogramowania, licencji, tantiem, praw autorskich; </t>
  </si>
  <si>
    <t>zakup środków ochrony indywidualnej;</t>
  </si>
  <si>
    <t xml:space="preserve">usługi prawne do 10 % pozostałych wydatków kwalifikowalnych; </t>
  </si>
  <si>
    <t>IV.1</t>
  </si>
  <si>
    <t>IV.2</t>
  </si>
  <si>
    <t>IV.3</t>
  </si>
  <si>
    <t>IV.4</t>
  </si>
  <si>
    <t>IV.5</t>
  </si>
  <si>
    <t xml:space="preserve">IV.6 </t>
  </si>
  <si>
    <t xml:space="preserve">usługi księgowe do 10 % pozostałych wydatków kwalifikowanych; </t>
  </si>
  <si>
    <t>usługi gastronomiczne i cateringowe;</t>
  </si>
  <si>
    <t>usługi hotelarskie;</t>
  </si>
  <si>
    <t>usługi transportowe (w tym koszty sprowadzenia eksponatów z zagranicy);</t>
  </si>
  <si>
    <t>usługi wynajmu i leasingu na okres realizacji Przedsięwzięcia, na przykład koszt wynajmu sali/sceny/placu/powierzchni wystawienniczej;</t>
  </si>
  <si>
    <t>IV.7</t>
  </si>
  <si>
    <t>usługa montażu, demontażu wyposażenia scenografii na okres realizacji Przedsięwzięcia;</t>
  </si>
  <si>
    <t>IV.8</t>
  </si>
  <si>
    <t>usługa wynajmu i strojenia instrumentów muzycznych</t>
  </si>
  <si>
    <t>IV.9</t>
  </si>
  <si>
    <t>wypożyczenie i transport eksponatów (w tym koszty sprowadzenia eksponatów z zagranicy);</t>
  </si>
  <si>
    <t>IV.10</t>
  </si>
  <si>
    <t>usługa sprzątania;</t>
  </si>
  <si>
    <t>IV.11</t>
  </si>
  <si>
    <t>koszty wynajmu sanitariatów;</t>
  </si>
  <si>
    <t>IV.12</t>
  </si>
  <si>
    <t>usługa projektowania strojów/kostiumów, obuwia na potrzeby realizacji Przedsięwzięcia;</t>
  </si>
  <si>
    <t>IV.13</t>
  </si>
  <si>
    <t>usługi promocji i marketingu (w tym usługi poligraficzne i graficzne);</t>
  </si>
  <si>
    <t>IV.14</t>
  </si>
  <si>
    <t>usługi druku, poligraficzne i graficzne;</t>
  </si>
  <si>
    <t>IV.15</t>
  </si>
  <si>
    <t>usługi tłumaczeniowe i redaktorskie;</t>
  </si>
  <si>
    <t>IV.16</t>
  </si>
  <si>
    <t>usługi realizacji wydarzenia (w tym nagrania, transmisji, online), na przykład przygotowanie stron internetowych (wraz z zakupem domeny i hostingu do końca czasu trwania Przedsięwzięcia) lub podstrony Wnioskodawcy, jeśli powstaje specjalnie w celu realizacji Przedsięwzięcia;</t>
  </si>
  <si>
    <t>IV.17</t>
  </si>
  <si>
    <t>przygotowanie aplikacji mobilnych (np. koszty UI/UX, programowania, testów);</t>
  </si>
  <si>
    <t>IV.18</t>
  </si>
  <si>
    <t>przygotowanie wystaw wirtualnych;</t>
  </si>
  <si>
    <t>IV.19</t>
  </si>
  <si>
    <t>przygotowanie prezentacji multimedialnych;</t>
  </si>
  <si>
    <t>IV.20</t>
  </si>
  <si>
    <t>usługi projektowe, w tym obróbka materiałów cyfrowych, projektowanie graficzne, tworzenie graficznych interfejsów użytkownika;</t>
  </si>
  <si>
    <t>IV.21</t>
  </si>
  <si>
    <t>koszty związane z udostępnianiem zapisów audio i audio-wideo oraz innych treści w formie elektronicznej, w tym koszty łącza i streamingu;</t>
  </si>
  <si>
    <t>IV.22</t>
  </si>
  <si>
    <t>usługi informatyczne i programistyczne;</t>
  </si>
  <si>
    <t>IV.23</t>
  </si>
  <si>
    <t>usługi techniczne;</t>
  </si>
  <si>
    <t>IV.24</t>
  </si>
  <si>
    <t>usługi zabezpieczenia medycznego;</t>
  </si>
  <si>
    <t>IV.25</t>
  </si>
  <si>
    <t>usługi ochrony na okres realizacji Przedsięwzięcia, w tym ochrony przeciwpożarowej;</t>
  </si>
  <si>
    <t>IV.26</t>
  </si>
  <si>
    <t>usługi fotograficzne;</t>
  </si>
  <si>
    <t>IV.27</t>
  </si>
  <si>
    <t>usługa ubezpieczenia na czas realizacji Przedsięwzięcia;</t>
  </si>
  <si>
    <t>IV.28</t>
  </si>
  <si>
    <t>badania i ekspertyzy;</t>
  </si>
  <si>
    <t>IV.29</t>
  </si>
  <si>
    <t>usługi artystyczne;</t>
  </si>
  <si>
    <t>IV.30</t>
  </si>
  <si>
    <t>usługi szkoleniowe;</t>
  </si>
  <si>
    <t>V.1</t>
  </si>
  <si>
    <t>koszty z tytułu pozyskania pozwoleń i decyzji administracyjnych;</t>
  </si>
  <si>
    <t>V.2</t>
  </si>
  <si>
    <t>koszty z tytułu zapewnienia dostępności osobom ze szczególnymi potrzebami, o których mowa w art. 2 pkt 3 ustawy z Ustawa z dnia 19 lipca 2019 r. o zapewnianiu dostępności osobom ze szczególnymi potrzebami (tj. Dz.U. z 2022 r. poz. 2240);</t>
  </si>
  <si>
    <t>V.3</t>
  </si>
  <si>
    <t>zakup sprzętu do modernizacji infrastruktury celem wdrażania rozwiązań proekologicznych (np. wykorzystywanie odnawialnych źródeł energii, urządzeń ograniczających zużycie energii) oraz wynagrodzenia za działania służące wdrażaniu lub rozwijaniu rozwiązań proekologicznych;</t>
  </si>
  <si>
    <t>V.4</t>
  </si>
  <si>
    <t>materiały nutowe – najem lub zakup wydań;</t>
  </si>
  <si>
    <t>V.5</t>
  </si>
  <si>
    <t>prace naukowe niezbędne przy realizacji Przedsięwzięcia;</t>
  </si>
  <si>
    <t>V.6</t>
  </si>
  <si>
    <t>koszty ZAiKS;</t>
  </si>
  <si>
    <t>V.7</t>
  </si>
  <si>
    <t>koszt związany z zakupem kwalifikowalnego podpisu elektronicznego;</t>
  </si>
  <si>
    <t>GRUPY kosztów</t>
  </si>
  <si>
    <t>KOD</t>
  </si>
  <si>
    <t>Rodzaj kosztów</t>
  </si>
  <si>
    <t>KOD i rodzaj kosztów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</si>
</sst>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zł&quot;"/>
    <numFmt numFmtId="165" formatCode="0.00000"/>
  </numFmts>
  <fonts count="52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rgb="FF002060"/>
      <name val="Arial"/>
      <family val="2"/>
      <charset val="238"/>
    </font>
    <font>
      <sz val="10"/>
      <name val="Arial"/>
      <family val="2"/>
      <charset val="238"/>
    </font>
    <font>
      <sz val="9"/>
      <color theme="1"/>
      <name val="Czcionka tekstu podstawowego"/>
      <family val="2"/>
      <charset val="238"/>
    </font>
    <font>
      <sz val="9"/>
      <color theme="4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sz val="11"/>
      <color theme="4" tint="-0.249977111117893"/>
      <name val="Czcionka tekstu podstawowego"/>
      <family val="2"/>
      <charset val="238"/>
    </font>
    <font>
      <sz val="10"/>
      <color theme="0" tint="-0.14999847407452621"/>
      <name val="Arial"/>
      <family val="2"/>
      <charset val="238"/>
    </font>
    <font>
      <sz val="8"/>
      <color theme="1"/>
      <name val="Czcionka tekstu podstawowego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u/>
      <sz val="9"/>
      <color rgb="FF000000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Czcionka tekstu podstawowego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color rgb="FF0070C0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FF0000"/>
      <name val="Czcionka tekstu podstawowego"/>
      <family val="2"/>
      <charset val="238"/>
    </font>
    <font>
      <sz val="8"/>
      <color theme="1"/>
      <name val="Arial"/>
      <family val="2"/>
      <charset val="238"/>
    </font>
    <font>
      <b/>
      <u/>
      <sz val="10"/>
      <color indexed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u/>
      <sz val="10"/>
      <color indexed="8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theme="4"/>
      <name val="Arial"/>
      <family val="2"/>
      <charset val="238"/>
    </font>
    <font>
      <b/>
      <u/>
      <sz val="14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8"/>
      <name val="Czcionka tekstu podstawowego"/>
      <family val="2"/>
      <charset val="238"/>
    </font>
    <font>
      <b/>
      <sz val="9"/>
      <color rgb="FFFF0000"/>
      <name val="Arial"/>
      <family val="2"/>
      <charset val="238"/>
    </font>
    <font>
      <b/>
      <sz val="11"/>
      <color theme="1"/>
      <name val="Czcionka tekstu podstawowego"/>
      <charset val="238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4ECF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3">
    <xf numFmtId="0" fontId="0" fillId="0" borderId="0" xfId="0"/>
    <xf numFmtId="0" fontId="2" fillId="0" borderId="0" xfId="0" applyFont="1" applyAlignment="1" applyProtection="1">
      <alignment vertical="center" wrapText="1"/>
      <protection hidden="1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hidden="1"/>
    </xf>
    <xf numFmtId="164" fontId="8" fillId="0" borderId="0" xfId="0" applyNumberFormat="1" applyFont="1" applyProtection="1"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164" fontId="5" fillId="5" borderId="5" xfId="0" applyNumberFormat="1" applyFont="1" applyFill="1" applyBorder="1" applyAlignment="1" applyProtection="1">
      <alignment horizontal="right" vertical="center" wrapText="1"/>
      <protection hidden="1"/>
    </xf>
    <xf numFmtId="164" fontId="5" fillId="2" borderId="5" xfId="0" applyNumberFormat="1" applyFont="1" applyFill="1" applyBorder="1" applyAlignment="1" applyProtection="1">
      <alignment horizontal="right" vertical="center" wrapText="1"/>
      <protection locked="0"/>
    </xf>
    <xf numFmtId="164" fontId="2" fillId="5" borderId="5" xfId="0" applyNumberFormat="1" applyFont="1" applyFill="1" applyBorder="1" applyAlignment="1" applyProtection="1">
      <alignment horizontal="right" vertical="center" wrapText="1"/>
      <protection hidden="1"/>
    </xf>
    <xf numFmtId="164" fontId="2" fillId="0" borderId="5" xfId="0" applyNumberFormat="1" applyFont="1" applyBorder="1" applyAlignment="1" applyProtection="1">
      <alignment horizontal="center" vertical="center" wrapText="1"/>
      <protection locked="0"/>
    </xf>
    <xf numFmtId="164" fontId="12" fillId="0" borderId="0" xfId="0" applyNumberFormat="1" applyFont="1" applyAlignment="1" applyProtection="1">
      <alignment vertical="center" wrapText="1"/>
      <protection hidden="1"/>
    </xf>
    <xf numFmtId="164" fontId="7" fillId="0" borderId="0" xfId="0" applyNumberFormat="1" applyFont="1" applyAlignment="1" applyProtection="1">
      <alignment horizontal="righ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0" fontId="2" fillId="5" borderId="5" xfId="1" applyNumberFormat="1" applyFont="1" applyFill="1" applyBorder="1" applyAlignment="1" applyProtection="1">
      <alignment horizontal="righ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2" fillId="0" borderId="0" xfId="0" applyFont="1" applyAlignment="1">
      <alignment vertical="center" wrapText="1"/>
    </xf>
    <xf numFmtId="0" fontId="5" fillId="0" borderId="0" xfId="0" applyFont="1" applyAlignment="1" applyProtection="1">
      <alignment horizontal="left" vertical="center" wrapText="1"/>
      <protection hidden="1"/>
    </xf>
    <xf numFmtId="0" fontId="16" fillId="6" borderId="8" xfId="0" applyFont="1" applyFill="1" applyBorder="1" applyAlignment="1" applyProtection="1">
      <alignment horizontal="center" vertical="center" wrapText="1"/>
      <protection hidden="1"/>
    </xf>
    <xf numFmtId="0" fontId="16" fillId="7" borderId="8" xfId="0" applyFont="1" applyFill="1" applyBorder="1" applyAlignment="1" applyProtection="1">
      <alignment horizontal="center" vertical="center" wrapText="1"/>
      <protection hidden="1"/>
    </xf>
    <xf numFmtId="0" fontId="22" fillId="0" borderId="22" xfId="0" applyFont="1" applyBorder="1" applyAlignment="1" applyProtection="1">
      <alignment horizontal="center" vertical="center" wrapText="1"/>
      <protection hidden="1"/>
    </xf>
    <xf numFmtId="0" fontId="23" fillId="0" borderId="19" xfId="0" applyFont="1" applyBorder="1" applyAlignment="1" applyProtection="1">
      <alignment horizontal="center" vertical="center" wrapText="1"/>
      <protection hidden="1"/>
    </xf>
    <xf numFmtId="0" fontId="2" fillId="6" borderId="26" xfId="0" applyFont="1" applyFill="1" applyBorder="1" applyAlignment="1" applyProtection="1">
      <alignment horizontal="center" vertical="center" wrapText="1"/>
      <protection hidden="1"/>
    </xf>
    <xf numFmtId="0" fontId="7" fillId="6" borderId="27" xfId="0" applyFont="1" applyFill="1" applyBorder="1" applyAlignment="1" applyProtection="1">
      <alignment vertical="center" wrapText="1"/>
      <protection hidden="1"/>
    </xf>
    <xf numFmtId="164" fontId="2" fillId="5" borderId="28" xfId="0" applyNumberFormat="1" applyFont="1" applyFill="1" applyBorder="1" applyAlignment="1" applyProtection="1">
      <alignment vertical="center" wrapText="1"/>
      <protection hidden="1"/>
    </xf>
    <xf numFmtId="164" fontId="2" fillId="0" borderId="14" xfId="0" applyNumberFormat="1" applyFont="1" applyBorder="1" applyAlignment="1" applyProtection="1">
      <alignment vertical="center" wrapText="1"/>
      <protection locked="0"/>
    </xf>
    <xf numFmtId="164" fontId="24" fillId="9" borderId="29" xfId="0" applyNumberFormat="1" applyFont="1" applyFill="1" applyBorder="1" applyAlignment="1" applyProtection="1">
      <alignment horizontal="right" vertical="center"/>
      <protection hidden="1"/>
    </xf>
    <xf numFmtId="9" fontId="24" fillId="10" borderId="14" xfId="1" applyFont="1" applyFill="1" applyBorder="1" applyAlignment="1" applyProtection="1">
      <alignment horizontal="center" vertical="center"/>
      <protection hidden="1"/>
    </xf>
    <xf numFmtId="0" fontId="25" fillId="9" borderId="27" xfId="0" applyFont="1" applyFill="1" applyBorder="1" applyAlignment="1" applyProtection="1">
      <alignment horizontal="center" vertical="center"/>
      <protection hidden="1"/>
    </xf>
    <xf numFmtId="0" fontId="2" fillId="6" borderId="30" xfId="0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vertical="center" wrapText="1"/>
      <protection hidden="1"/>
    </xf>
    <xf numFmtId="164" fontId="2" fillId="0" borderId="5" xfId="0" applyNumberFormat="1" applyFont="1" applyBorder="1" applyAlignment="1" applyProtection="1">
      <alignment vertical="center" wrapText="1"/>
      <protection locked="0"/>
    </xf>
    <xf numFmtId="0" fontId="5" fillId="6" borderId="30" xfId="0" applyFont="1" applyFill="1" applyBorder="1" applyAlignment="1" applyProtection="1">
      <alignment horizontal="center" vertical="center" wrapText="1"/>
      <protection hidden="1"/>
    </xf>
    <xf numFmtId="0" fontId="26" fillId="6" borderId="2" xfId="0" applyFont="1" applyFill="1" applyBorder="1" applyAlignment="1" applyProtection="1">
      <alignment vertical="center" wrapText="1"/>
      <protection hidden="1"/>
    </xf>
    <xf numFmtId="164" fontId="5" fillId="6" borderId="5" xfId="0" applyNumberFormat="1" applyFont="1" applyFill="1" applyBorder="1" applyAlignment="1" applyProtection="1">
      <alignment horizontal="right" vertical="center" wrapText="1"/>
      <protection hidden="1"/>
    </xf>
    <xf numFmtId="164" fontId="5" fillId="7" borderId="28" xfId="0" applyNumberFormat="1" applyFont="1" applyFill="1" applyBorder="1" applyAlignment="1" applyProtection="1">
      <alignment horizontal="right" vertical="center" wrapText="1"/>
      <protection hidden="1"/>
    </xf>
    <xf numFmtId="164" fontId="5" fillId="0" borderId="5" xfId="0" applyNumberFormat="1" applyFont="1" applyBorder="1" applyAlignment="1" applyProtection="1">
      <alignment vertical="center" wrapText="1"/>
      <protection hidden="1"/>
    </xf>
    <xf numFmtId="0" fontId="27" fillId="6" borderId="30" xfId="0" applyFont="1" applyFill="1" applyBorder="1" applyAlignment="1" applyProtection="1">
      <alignment horizontal="left" vertical="center" wrapText="1" indent="3"/>
      <protection hidden="1"/>
    </xf>
    <xf numFmtId="0" fontId="27" fillId="6" borderId="2" xfId="0" applyFont="1" applyFill="1" applyBorder="1" applyAlignment="1" applyProtection="1">
      <alignment horizontal="left" vertical="center" wrapText="1" indent="5"/>
      <protection hidden="1"/>
    </xf>
    <xf numFmtId="164" fontId="27" fillId="5" borderId="28" xfId="0" applyNumberFormat="1" applyFont="1" applyFill="1" applyBorder="1" applyAlignment="1" applyProtection="1">
      <alignment vertical="center" wrapText="1"/>
      <protection hidden="1"/>
    </xf>
    <xf numFmtId="164" fontId="27" fillId="0" borderId="5" xfId="0" applyNumberFormat="1" applyFont="1" applyBorder="1" applyAlignment="1" applyProtection="1">
      <alignment vertical="center" wrapText="1"/>
      <protection locked="0"/>
    </xf>
    <xf numFmtId="164" fontId="27" fillId="9" borderId="29" xfId="0" applyNumberFormat="1" applyFont="1" applyFill="1" applyBorder="1" applyAlignment="1" applyProtection="1">
      <alignment horizontal="right" vertical="center"/>
      <protection hidden="1"/>
    </xf>
    <xf numFmtId="9" fontId="27" fillId="10" borderId="14" xfId="1" applyFont="1" applyFill="1" applyBorder="1" applyAlignment="1" applyProtection="1">
      <alignment horizontal="center" vertical="center"/>
      <protection hidden="1"/>
    </xf>
    <xf numFmtId="0" fontId="28" fillId="9" borderId="27" xfId="0" applyFont="1" applyFill="1" applyBorder="1" applyAlignment="1" applyProtection="1">
      <alignment horizontal="center" vertical="center"/>
      <protection hidden="1"/>
    </xf>
    <xf numFmtId="49" fontId="27" fillId="6" borderId="30" xfId="0" applyNumberFormat="1" applyFont="1" applyFill="1" applyBorder="1" applyAlignment="1" applyProtection="1">
      <alignment horizontal="left" vertical="center" wrapText="1" indent="3"/>
      <protection hidden="1"/>
    </xf>
    <xf numFmtId="0" fontId="27" fillId="6" borderId="2" xfId="0" applyFont="1" applyFill="1" applyBorder="1" applyAlignment="1" applyProtection="1">
      <alignment horizontal="left" vertical="center" indent="5"/>
      <protection hidden="1"/>
    </xf>
    <xf numFmtId="0" fontId="28" fillId="9" borderId="27" xfId="0" applyFont="1" applyFill="1" applyBorder="1" applyAlignment="1" applyProtection="1">
      <alignment horizontal="center" vertical="center" wrapText="1"/>
      <protection hidden="1"/>
    </xf>
    <xf numFmtId="0" fontId="2" fillId="6" borderId="31" xfId="0" applyFont="1" applyFill="1" applyBorder="1" applyAlignment="1" applyProtection="1">
      <alignment horizontal="center" vertical="center" wrapText="1"/>
      <protection hidden="1"/>
    </xf>
    <xf numFmtId="0" fontId="2" fillId="6" borderId="32" xfId="0" applyFont="1" applyFill="1" applyBorder="1" applyAlignment="1" applyProtection="1">
      <alignment vertical="center" wrapText="1"/>
      <protection hidden="1"/>
    </xf>
    <xf numFmtId="164" fontId="2" fillId="0" borderId="33" xfId="0" applyNumberFormat="1" applyFont="1" applyBorder="1" applyAlignment="1" applyProtection="1">
      <alignment vertical="center" wrapText="1"/>
      <protection locked="0"/>
    </xf>
    <xf numFmtId="164" fontId="5" fillId="5" borderId="35" xfId="0" applyNumberFormat="1" applyFont="1" applyFill="1" applyBorder="1" applyAlignment="1" applyProtection="1">
      <alignment horizontal="right" vertical="center" wrapText="1"/>
      <protection hidden="1"/>
    </xf>
    <xf numFmtId="164" fontId="5" fillId="5" borderId="35" xfId="0" applyNumberFormat="1" applyFont="1" applyFill="1" applyBorder="1" applyAlignment="1" applyProtection="1">
      <alignment vertical="center" wrapText="1"/>
      <protection hidden="1"/>
    </xf>
    <xf numFmtId="164" fontId="31" fillId="0" borderId="0" xfId="0" applyNumberFormat="1" applyFont="1" applyAlignment="1" applyProtection="1">
      <alignment horizontal="right"/>
      <protection hidden="1"/>
    </xf>
    <xf numFmtId="164" fontId="0" fillId="0" borderId="0" xfId="0" applyNumberFormat="1" applyProtection="1">
      <protection hidden="1"/>
    </xf>
    <xf numFmtId="164" fontId="13" fillId="0" borderId="0" xfId="0" applyNumberFormat="1" applyFont="1" applyProtection="1">
      <protection hidden="1"/>
    </xf>
    <xf numFmtId="164" fontId="23" fillId="0" borderId="0" xfId="0" applyNumberFormat="1" applyFont="1" applyAlignment="1" applyProtection="1">
      <alignment horizontal="right" wrapText="1"/>
      <protection hidden="1"/>
    </xf>
    <xf numFmtId="164" fontId="7" fillId="0" borderId="0" xfId="0" applyNumberFormat="1" applyFont="1" applyAlignment="1" applyProtection="1">
      <alignment horizontal="left" vertical="center" wrapText="1"/>
      <protection hidden="1"/>
    </xf>
    <xf numFmtId="165" fontId="7" fillId="0" borderId="0" xfId="0" applyNumberFormat="1" applyFont="1" applyAlignment="1" applyProtection="1">
      <alignment vertical="center" wrapText="1"/>
      <protection hidden="1"/>
    </xf>
    <xf numFmtId="165" fontId="5" fillId="0" borderId="0" xfId="0" applyNumberFormat="1" applyFont="1" applyAlignment="1" applyProtection="1">
      <alignment horizontal="center" vertical="center" wrapText="1"/>
      <protection hidden="1"/>
    </xf>
    <xf numFmtId="2" fontId="5" fillId="0" borderId="0" xfId="0" applyNumberFormat="1" applyFont="1" applyAlignment="1" applyProtection="1">
      <alignment horizontal="center" vertical="center" wrapText="1"/>
      <protection hidden="1"/>
    </xf>
    <xf numFmtId="0" fontId="2" fillId="0" borderId="45" xfId="0" applyFont="1" applyBorder="1" applyAlignment="1" applyProtection="1">
      <alignment horizontal="center" vertical="center" wrapText="1"/>
      <protection hidden="1"/>
    </xf>
    <xf numFmtId="0" fontId="2" fillId="0" borderId="48" xfId="0" applyFont="1" applyBorder="1" applyAlignment="1" applyProtection="1">
      <alignment horizontal="center" vertical="center" wrapText="1"/>
      <protection hidden="1"/>
    </xf>
    <xf numFmtId="4" fontId="5" fillId="5" borderId="27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50" xfId="0" applyNumberFormat="1" applyFont="1" applyFill="1" applyBorder="1" applyAlignment="1" applyProtection="1">
      <alignment horizontal="center" vertical="center" wrapText="1"/>
      <protection hidden="1"/>
    </xf>
    <xf numFmtId="4" fontId="2" fillId="5" borderId="2" xfId="0" applyNumberFormat="1" applyFont="1" applyFill="1" applyBorder="1" applyAlignment="1" applyProtection="1">
      <alignment horizontal="center" vertical="center" wrapText="1"/>
      <protection hidden="1"/>
    </xf>
    <xf numFmtId="4" fontId="2" fillId="5" borderId="5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32" xfId="0" applyFill="1" applyBorder="1" applyProtection="1">
      <protection hidden="1"/>
    </xf>
    <xf numFmtId="0" fontId="0" fillId="12" borderId="54" xfId="0" applyFill="1" applyBorder="1" applyProtection="1">
      <protection hidden="1"/>
    </xf>
    <xf numFmtId="0" fontId="0" fillId="12" borderId="55" xfId="0" applyFill="1" applyBorder="1" applyProtection="1">
      <protection hidden="1"/>
    </xf>
    <xf numFmtId="0" fontId="0" fillId="12" borderId="56" xfId="0" applyFill="1" applyBorder="1" applyProtection="1">
      <protection hidden="1"/>
    </xf>
    <xf numFmtId="0" fontId="0" fillId="12" borderId="0" xfId="0" applyFill="1" applyProtection="1">
      <protection hidden="1"/>
    </xf>
    <xf numFmtId="0" fontId="0" fillId="12" borderId="34" xfId="0" applyFill="1" applyBorder="1" applyProtection="1">
      <protection hidden="1"/>
    </xf>
    <xf numFmtId="0" fontId="0" fillId="12" borderId="27" xfId="0" applyFill="1" applyBorder="1" applyProtection="1">
      <protection hidden="1"/>
    </xf>
    <xf numFmtId="0" fontId="0" fillId="12" borderId="1" xfId="0" applyFill="1" applyBorder="1" applyProtection="1">
      <protection hidden="1"/>
    </xf>
    <xf numFmtId="0" fontId="0" fillId="12" borderId="28" xfId="0" applyFill="1" applyBorder="1" applyProtection="1">
      <protection hidden="1"/>
    </xf>
    <xf numFmtId="0" fontId="26" fillId="5" borderId="51" xfId="0" applyFont="1" applyFill="1" applyBorder="1" applyAlignment="1" applyProtection="1">
      <alignment horizontal="center" vertical="center" wrapText="1"/>
      <protection hidden="1"/>
    </xf>
    <xf numFmtId="4" fontId="5" fillId="5" borderId="2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52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45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25" xfId="0" applyNumberFormat="1" applyFont="1" applyFill="1" applyBorder="1" applyAlignment="1" applyProtection="1">
      <alignment horizontal="center" vertical="center" wrapText="1"/>
      <protection hidden="1"/>
    </xf>
    <xf numFmtId="0" fontId="23" fillId="0" borderId="59" xfId="0" applyFont="1" applyBorder="1" applyAlignment="1" applyProtection="1">
      <alignment horizontal="center" vertical="center" wrapText="1"/>
      <protection hidden="1"/>
    </xf>
    <xf numFmtId="0" fontId="19" fillId="0" borderId="59" xfId="0" applyFont="1" applyBorder="1" applyAlignment="1" applyProtection="1">
      <alignment horizontal="center" vertical="center" wrapText="1"/>
      <protection hidden="1"/>
    </xf>
    <xf numFmtId="0" fontId="19" fillId="0" borderId="60" xfId="0" applyFont="1" applyBorder="1" applyAlignment="1" applyProtection="1">
      <alignment horizontal="center" vertical="center" wrapText="1"/>
      <protection hidden="1"/>
    </xf>
    <xf numFmtId="0" fontId="23" fillId="0" borderId="61" xfId="0" applyFont="1" applyBorder="1" applyAlignment="1" applyProtection="1">
      <alignment horizontal="center" vertical="center" wrapText="1"/>
      <protection hidden="1"/>
    </xf>
    <xf numFmtId="0" fontId="19" fillId="0" borderId="61" xfId="0" applyFont="1" applyBorder="1" applyAlignment="1" applyProtection="1">
      <alignment horizontal="center" vertical="center" wrapText="1"/>
      <protection hidden="1"/>
    </xf>
    <xf numFmtId="0" fontId="19" fillId="0" borderId="56" xfId="0" applyFont="1" applyBorder="1" applyAlignment="1" applyProtection="1">
      <alignment horizontal="center" vertical="center" wrapText="1"/>
      <protection hidden="1"/>
    </xf>
    <xf numFmtId="0" fontId="23" fillId="0" borderId="33" xfId="0" applyFont="1" applyBorder="1" applyAlignment="1" applyProtection="1">
      <alignment horizontal="center" vertical="center" wrapText="1"/>
      <protection hidden="1"/>
    </xf>
    <xf numFmtId="0" fontId="23" fillId="0" borderId="62" xfId="0" applyFont="1" applyBorder="1" applyAlignment="1" applyProtection="1">
      <alignment horizontal="center" vertical="center" wrapText="1"/>
      <protection hidden="1"/>
    </xf>
    <xf numFmtId="0" fontId="19" fillId="0" borderId="62" xfId="0" applyFont="1" applyBorder="1" applyAlignment="1" applyProtection="1">
      <alignment horizontal="center" vertical="center" wrapText="1"/>
      <protection hidden="1"/>
    </xf>
    <xf numFmtId="0" fontId="23" fillId="0" borderId="64" xfId="0" applyFont="1" applyBorder="1" applyAlignment="1" applyProtection="1">
      <alignment horizontal="center" vertical="center" wrapText="1"/>
      <protection hidden="1"/>
    </xf>
    <xf numFmtId="0" fontId="23" fillId="0" borderId="25" xfId="0" applyFont="1" applyBorder="1" applyAlignment="1" applyProtection="1">
      <alignment horizontal="center" vertical="center" wrapText="1"/>
      <protection hidden="1"/>
    </xf>
    <xf numFmtId="0" fontId="7" fillId="0" borderId="65" xfId="0" applyFont="1" applyBorder="1" applyAlignment="1" applyProtection="1">
      <alignment horizontal="center" vertical="center" wrapText="1"/>
      <protection hidden="1"/>
    </xf>
    <xf numFmtId="0" fontId="2" fillId="0" borderId="66" xfId="0" applyFont="1" applyBorder="1" applyAlignment="1" applyProtection="1">
      <alignment horizontal="center" vertical="center" wrapText="1"/>
      <protection hidden="1"/>
    </xf>
    <xf numFmtId="0" fontId="7" fillId="0" borderId="66" xfId="0" applyFont="1" applyBorder="1" applyAlignment="1" applyProtection="1">
      <alignment horizontal="center" vertical="center" wrapText="1"/>
      <protection hidden="1"/>
    </xf>
    <xf numFmtId="0" fontId="7" fillId="0" borderId="68" xfId="0" applyFont="1" applyBorder="1" applyAlignment="1" applyProtection="1">
      <alignment horizontal="center" vertical="center" wrapText="1"/>
      <protection hidden="1"/>
    </xf>
    <xf numFmtId="0" fontId="2" fillId="0" borderId="14" xfId="0" applyFont="1" applyBorder="1" applyAlignment="1" applyProtection="1">
      <alignment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164" fontId="26" fillId="5" borderId="16" xfId="0" applyNumberFormat="1" applyFont="1" applyFill="1" applyBorder="1" applyAlignment="1" applyProtection="1">
      <alignment horizontal="center" vertical="center" wrapText="1"/>
      <protection hidden="1"/>
    </xf>
    <xf numFmtId="164" fontId="7" fillId="0" borderId="36" xfId="0" applyNumberFormat="1" applyFont="1" applyBorder="1" applyAlignment="1" applyProtection="1">
      <alignment horizontal="center" vertical="center" wrapText="1"/>
      <protection locked="0"/>
    </xf>
    <xf numFmtId="164" fontId="26" fillId="5" borderId="65" xfId="0" applyNumberFormat="1" applyFont="1" applyFill="1" applyBorder="1" applyAlignment="1" applyProtection="1">
      <alignment horizontal="center" vertical="center" wrapText="1"/>
      <protection hidden="1"/>
    </xf>
    <xf numFmtId="164" fontId="26" fillId="5" borderId="66" xfId="0" applyNumberFormat="1" applyFont="1" applyFill="1" applyBorder="1" applyAlignment="1" applyProtection="1">
      <alignment horizontal="center" vertical="center" wrapText="1"/>
      <protection hidden="1"/>
    </xf>
    <xf numFmtId="164" fontId="26" fillId="5" borderId="68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5" borderId="39" xfId="0" applyFont="1" applyFill="1" applyBorder="1" applyAlignment="1" applyProtection="1">
      <alignment vertical="center" wrapText="1"/>
      <protection hidden="1"/>
    </xf>
    <xf numFmtId="0" fontId="2" fillId="5" borderId="70" xfId="0" applyFont="1" applyFill="1" applyBorder="1" applyAlignment="1" applyProtection="1">
      <alignment vertical="center" wrapText="1"/>
      <protection hidden="1"/>
    </xf>
    <xf numFmtId="0" fontId="7" fillId="0" borderId="29" xfId="0" applyFont="1" applyBorder="1" applyAlignment="1" applyProtection="1">
      <alignment horizontal="center" vertical="center" wrapText="1"/>
      <protection locked="0"/>
    </xf>
    <xf numFmtId="14" fontId="7" fillId="0" borderId="14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4" fontId="2" fillId="0" borderId="14" xfId="0" applyNumberFormat="1" applyFont="1" applyBorder="1" applyAlignment="1" applyProtection="1">
      <alignment horizontal="center" vertical="center" wrapText="1"/>
      <protection locked="0"/>
    </xf>
    <xf numFmtId="164" fontId="5" fillId="0" borderId="5" xfId="0" applyNumberFormat="1" applyFont="1" applyBorder="1" applyAlignment="1" applyProtection="1">
      <alignment horizontal="center" vertical="center" wrapText="1"/>
      <protection hidden="1"/>
    </xf>
    <xf numFmtId="164" fontId="27" fillId="0" borderId="5" xfId="0" applyNumberFormat="1" applyFont="1" applyBorder="1" applyAlignment="1" applyProtection="1">
      <alignment horizontal="center" vertical="center" wrapText="1"/>
      <protection locked="0"/>
    </xf>
    <xf numFmtId="164" fontId="5" fillId="5" borderId="35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54" xfId="0" applyFill="1" applyBorder="1" applyAlignment="1" applyProtection="1">
      <alignment horizontal="center"/>
      <protection hidden="1"/>
    </xf>
    <xf numFmtId="0" fontId="0" fillId="12" borderId="0" xfId="0" applyFill="1" applyAlignment="1" applyProtection="1">
      <alignment horizontal="center"/>
      <protection hidden="1"/>
    </xf>
    <xf numFmtId="0" fontId="0" fillId="12" borderId="1" xfId="0" applyFill="1" applyBorder="1" applyAlignment="1" applyProtection="1">
      <alignment horizontal="center"/>
      <protection hidden="1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5" borderId="39" xfId="0" applyFont="1" applyFill="1" applyBorder="1" applyAlignment="1" applyProtection="1">
      <alignment horizontal="center" vertical="center" wrapText="1"/>
      <protection hidden="1"/>
    </xf>
    <xf numFmtId="0" fontId="23" fillId="0" borderId="74" xfId="0" applyFont="1" applyBorder="1" applyAlignment="1" applyProtection="1">
      <alignment horizontal="center" vertical="center" wrapText="1"/>
      <protection hidden="1"/>
    </xf>
    <xf numFmtId="0" fontId="23" fillId="0" borderId="49" xfId="0" applyFont="1" applyBorder="1" applyAlignment="1" applyProtection="1">
      <alignment horizontal="center" vertical="center" wrapText="1"/>
      <protection hidden="1"/>
    </xf>
    <xf numFmtId="0" fontId="19" fillId="0" borderId="40" xfId="0" applyFont="1" applyBorder="1" applyAlignment="1" applyProtection="1">
      <alignment horizontal="center" vertical="center" wrapText="1"/>
      <protection hidden="1"/>
    </xf>
    <xf numFmtId="0" fontId="19" fillId="0" borderId="34" xfId="0" applyFont="1" applyBorder="1" applyAlignment="1" applyProtection="1">
      <alignment horizontal="center" vertical="center" wrapText="1"/>
      <protection hidden="1"/>
    </xf>
    <xf numFmtId="0" fontId="23" fillId="0" borderId="32" xfId="0" applyFont="1" applyBorder="1" applyAlignment="1" applyProtection="1">
      <alignment horizontal="center" vertical="center" wrapText="1"/>
      <protection hidden="1"/>
    </xf>
    <xf numFmtId="0" fontId="23" fillId="0" borderId="63" xfId="0" applyFont="1" applyBorder="1" applyAlignment="1" applyProtection="1">
      <alignment horizontal="center" vertical="center" wrapText="1"/>
      <protection hidden="1"/>
    </xf>
    <xf numFmtId="0" fontId="19" fillId="0" borderId="58" xfId="0" applyFont="1" applyBorder="1" applyAlignment="1" applyProtection="1">
      <alignment horizontal="center" vertical="center" wrapText="1"/>
      <protection hidden="1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2" fillId="0" borderId="61" xfId="0" applyFont="1" applyBorder="1" applyAlignment="1" applyProtection="1">
      <alignment vertical="center" wrapText="1"/>
      <protection locked="0"/>
    </xf>
    <xf numFmtId="0" fontId="2" fillId="0" borderId="61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14" fontId="7" fillId="0" borderId="61" xfId="0" applyNumberFormat="1" applyFont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 applyProtection="1">
      <alignment horizontal="center" vertical="center" wrapText="1"/>
      <protection hidden="1"/>
    </xf>
    <xf numFmtId="0" fontId="4" fillId="3" borderId="0" xfId="0" applyFont="1" applyFill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164" fontId="5" fillId="2" borderId="5" xfId="0" applyNumberFormat="1" applyFont="1" applyFill="1" applyBorder="1" applyAlignment="1" applyProtection="1">
      <alignment horizontal="right" vertical="center" wrapText="1"/>
      <protection hidden="1"/>
    </xf>
    <xf numFmtId="164" fontId="2" fillId="0" borderId="5" xfId="0" applyNumberFormat="1" applyFont="1" applyBorder="1" applyAlignment="1" applyProtection="1">
      <alignment horizontal="center" vertical="center" wrapText="1"/>
      <protection hidden="1"/>
    </xf>
    <xf numFmtId="164" fontId="2" fillId="6" borderId="14" xfId="0" applyNumberFormat="1" applyFont="1" applyFill="1" applyBorder="1" applyAlignment="1" applyProtection="1">
      <alignment horizontal="right" vertical="center" wrapText="1"/>
      <protection hidden="1"/>
    </xf>
    <xf numFmtId="164" fontId="2" fillId="7" borderId="28" xfId="0" applyNumberFormat="1" applyFont="1" applyFill="1" applyBorder="1" applyAlignment="1" applyProtection="1">
      <alignment horizontal="right" vertical="center" wrapText="1"/>
      <protection hidden="1"/>
    </xf>
    <xf numFmtId="164" fontId="2" fillId="0" borderId="14" xfId="0" applyNumberFormat="1" applyFont="1" applyBorder="1" applyAlignment="1" applyProtection="1">
      <alignment horizontal="center" vertical="center" wrapText="1"/>
      <protection hidden="1"/>
    </xf>
    <xf numFmtId="164" fontId="2" fillId="0" borderId="14" xfId="0" applyNumberFormat="1" applyFont="1" applyBorder="1" applyAlignment="1" applyProtection="1">
      <alignment vertical="center" wrapText="1"/>
      <protection hidden="1"/>
    </xf>
    <xf numFmtId="164" fontId="2" fillId="6" borderId="5" xfId="0" applyNumberFormat="1" applyFont="1" applyFill="1" applyBorder="1" applyAlignment="1" applyProtection="1">
      <alignment horizontal="right" vertical="center" wrapText="1"/>
      <protection hidden="1"/>
    </xf>
    <xf numFmtId="164" fontId="2" fillId="0" borderId="5" xfId="0" applyNumberFormat="1" applyFont="1" applyBorder="1" applyAlignment="1" applyProtection="1">
      <alignment vertical="center" wrapText="1"/>
      <protection hidden="1"/>
    </xf>
    <xf numFmtId="164" fontId="27" fillId="6" borderId="5" xfId="0" applyNumberFormat="1" applyFont="1" applyFill="1" applyBorder="1" applyAlignment="1" applyProtection="1">
      <alignment horizontal="right" vertical="center" wrapText="1"/>
      <protection hidden="1"/>
    </xf>
    <xf numFmtId="164" fontId="27" fillId="7" borderId="28" xfId="0" applyNumberFormat="1" applyFont="1" applyFill="1" applyBorder="1" applyAlignment="1" applyProtection="1">
      <alignment horizontal="right" vertical="center" wrapText="1"/>
      <protection hidden="1"/>
    </xf>
    <xf numFmtId="164" fontId="27" fillId="0" borderId="5" xfId="0" applyNumberFormat="1" applyFont="1" applyBorder="1" applyAlignment="1" applyProtection="1">
      <alignment horizontal="center" vertical="center" wrapText="1"/>
      <protection hidden="1"/>
    </xf>
    <xf numFmtId="164" fontId="27" fillId="0" borderId="5" xfId="0" applyNumberFormat="1" applyFont="1" applyBorder="1" applyAlignment="1" applyProtection="1">
      <alignment vertical="center" wrapText="1"/>
      <protection hidden="1"/>
    </xf>
    <xf numFmtId="164" fontId="2" fillId="6" borderId="33" xfId="0" applyNumberFormat="1" applyFont="1" applyFill="1" applyBorder="1" applyAlignment="1" applyProtection="1">
      <alignment horizontal="right" vertical="center" wrapText="1"/>
      <protection hidden="1"/>
    </xf>
    <xf numFmtId="164" fontId="2" fillId="7" borderId="34" xfId="0" applyNumberFormat="1" applyFont="1" applyFill="1" applyBorder="1" applyAlignment="1" applyProtection="1">
      <alignment horizontal="right" vertical="center" wrapText="1"/>
      <protection hidden="1"/>
    </xf>
    <xf numFmtId="164" fontId="2" fillId="0" borderId="33" xfId="0" applyNumberFormat="1" applyFont="1" applyBorder="1" applyAlignment="1" applyProtection="1">
      <alignment vertical="center" wrapText="1"/>
      <protection hidden="1"/>
    </xf>
    <xf numFmtId="0" fontId="7" fillId="0" borderId="29" xfId="0" applyFont="1" applyBorder="1" applyAlignment="1" applyProtection="1">
      <alignment horizontal="center" vertical="center" wrapText="1"/>
      <protection hidden="1"/>
    </xf>
    <xf numFmtId="0" fontId="2" fillId="0" borderId="14" xfId="0" applyFont="1" applyBorder="1" applyAlignment="1" applyProtection="1">
      <alignment vertical="center" wrapText="1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7" fillId="0" borderId="14" xfId="0" applyFont="1" applyBorder="1" applyAlignment="1" applyProtection="1">
      <alignment horizontal="center" vertical="center" wrapText="1"/>
      <protection hidden="1"/>
    </xf>
    <xf numFmtId="14" fontId="7" fillId="0" borderId="14" xfId="0" applyNumberFormat="1" applyFont="1" applyBorder="1" applyAlignment="1" applyProtection="1">
      <alignment horizontal="center" vertical="center" wrapText="1"/>
      <protection hidden="1"/>
    </xf>
    <xf numFmtId="164" fontId="7" fillId="0" borderId="36" xfId="0" applyNumberFormat="1" applyFont="1" applyBorder="1" applyAlignment="1" applyProtection="1">
      <alignment horizontal="center" vertical="center" wrapText="1"/>
      <protection hidden="1"/>
    </xf>
    <xf numFmtId="0" fontId="7" fillId="0" borderId="49" xfId="0" applyFont="1" applyBorder="1" applyAlignment="1" applyProtection="1">
      <alignment horizontal="center" vertical="center" wrapText="1"/>
      <protection hidden="1"/>
    </xf>
    <xf numFmtId="0" fontId="2" fillId="0" borderId="61" xfId="0" applyFont="1" applyBorder="1" applyAlignment="1" applyProtection="1">
      <alignment vertical="center" wrapText="1"/>
      <protection hidden="1"/>
    </xf>
    <xf numFmtId="0" fontId="2" fillId="0" borderId="61" xfId="0" applyFont="1" applyBorder="1" applyAlignment="1" applyProtection="1">
      <alignment horizontal="center" vertical="center" wrapText="1"/>
      <protection hidden="1"/>
    </xf>
    <xf numFmtId="0" fontId="7" fillId="0" borderId="61" xfId="0" applyFont="1" applyBorder="1" applyAlignment="1" applyProtection="1">
      <alignment horizontal="center" vertical="center" wrapText="1"/>
      <protection hidden="1"/>
    </xf>
    <xf numFmtId="14" fontId="7" fillId="0" borderId="61" xfId="0" applyNumberFormat="1" applyFont="1" applyBorder="1" applyAlignment="1" applyProtection="1">
      <alignment horizontal="center" vertical="center" wrapText="1"/>
      <protection hidden="1"/>
    </xf>
    <xf numFmtId="164" fontId="2" fillId="6" borderId="14" xfId="0" applyNumberFormat="1" applyFont="1" applyFill="1" applyBorder="1" applyAlignment="1" applyProtection="1">
      <alignment horizontal="right" vertical="center" wrapText="1"/>
      <protection locked="0"/>
    </xf>
    <xf numFmtId="164" fontId="2" fillId="7" borderId="28" xfId="0" applyNumberFormat="1" applyFont="1" applyFill="1" applyBorder="1" applyAlignment="1" applyProtection="1">
      <alignment horizontal="right" vertical="center" wrapText="1"/>
      <protection locked="0"/>
    </xf>
    <xf numFmtId="164" fontId="2" fillId="6" borderId="5" xfId="0" applyNumberFormat="1" applyFont="1" applyFill="1" applyBorder="1" applyAlignment="1" applyProtection="1">
      <alignment horizontal="right" vertical="center" wrapText="1"/>
      <protection locked="0"/>
    </xf>
    <xf numFmtId="164" fontId="27" fillId="6" borderId="5" xfId="0" applyNumberFormat="1" applyFont="1" applyFill="1" applyBorder="1" applyAlignment="1" applyProtection="1">
      <alignment horizontal="right" vertical="center" wrapText="1"/>
      <protection locked="0"/>
    </xf>
    <xf numFmtId="164" fontId="27" fillId="7" borderId="28" xfId="0" applyNumberFormat="1" applyFont="1" applyFill="1" applyBorder="1" applyAlignment="1" applyProtection="1">
      <alignment horizontal="right" vertical="center" wrapText="1"/>
      <protection locked="0"/>
    </xf>
    <xf numFmtId="164" fontId="27" fillId="5" borderId="28" xfId="0" applyNumberFormat="1" applyFont="1" applyFill="1" applyBorder="1" applyAlignment="1" applyProtection="1">
      <alignment vertical="center" wrapText="1"/>
      <protection locked="0"/>
    </xf>
    <xf numFmtId="164" fontId="2" fillId="6" borderId="33" xfId="0" applyNumberFormat="1" applyFont="1" applyFill="1" applyBorder="1" applyAlignment="1" applyProtection="1">
      <alignment horizontal="right" vertical="center" wrapText="1"/>
      <protection locked="0"/>
    </xf>
    <xf numFmtId="164" fontId="2" fillId="7" borderId="34" xfId="0" applyNumberFormat="1" applyFont="1" applyFill="1" applyBorder="1" applyAlignment="1" applyProtection="1">
      <alignment horizontal="right" vertical="center" wrapText="1"/>
      <protection locked="0"/>
    </xf>
    <xf numFmtId="164" fontId="2" fillId="5" borderId="28" xfId="0" applyNumberFormat="1" applyFont="1" applyFill="1" applyBorder="1" applyAlignment="1" applyProtection="1">
      <alignment vertical="center" wrapText="1"/>
      <protection locked="0"/>
    </xf>
    <xf numFmtId="0" fontId="5" fillId="6" borderId="26" xfId="0" applyFont="1" applyFill="1" applyBorder="1" applyAlignment="1" applyProtection="1">
      <alignment horizontal="center" vertical="center" wrapText="1"/>
      <protection hidden="1"/>
    </xf>
    <xf numFmtId="0" fontId="26" fillId="6" borderId="27" xfId="0" applyFont="1" applyFill="1" applyBorder="1" applyAlignment="1" applyProtection="1">
      <alignment vertical="center" wrapText="1"/>
      <protection hidden="1"/>
    </xf>
    <xf numFmtId="0" fontId="5" fillId="6" borderId="31" xfId="0" applyFont="1" applyFill="1" applyBorder="1" applyAlignment="1" applyProtection="1">
      <alignment horizontal="center" vertical="center" wrapText="1"/>
      <protection hidden="1"/>
    </xf>
    <xf numFmtId="0" fontId="5" fillId="6" borderId="32" xfId="0" applyFont="1" applyFill="1" applyBorder="1" applyAlignment="1" applyProtection="1">
      <alignment vertical="center" wrapText="1"/>
      <protection hidden="1"/>
    </xf>
    <xf numFmtId="164" fontId="26" fillId="5" borderId="16" xfId="0" applyNumberFormat="1" applyFont="1" applyFill="1" applyBorder="1" applyAlignment="1">
      <alignment horizontal="center" vertical="center" wrapText="1"/>
    </xf>
    <xf numFmtId="164" fontId="26" fillId="5" borderId="6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left" vertical="center" wrapText="1"/>
    </xf>
    <xf numFmtId="0" fontId="33" fillId="14" borderId="0" xfId="0" applyFont="1" applyFill="1" applyAlignment="1">
      <alignment horizontal="center" vertical="center" wrapText="1"/>
    </xf>
    <xf numFmtId="0" fontId="33" fillId="15" borderId="0" xfId="0" applyFont="1" applyFill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33" fillId="15" borderId="0" xfId="0" applyFont="1" applyFill="1" applyAlignment="1">
      <alignment horizontal="center" vertical="center" wrapText="1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16" borderId="65" xfId="0" applyFont="1" applyFill="1" applyBorder="1" applyAlignment="1" applyProtection="1">
      <alignment horizontal="center" vertical="center" wrapText="1"/>
      <protection hidden="1"/>
    </xf>
    <xf numFmtId="0" fontId="2" fillId="16" borderId="66" xfId="0" applyFont="1" applyFill="1" applyBorder="1" applyAlignment="1" applyProtection="1">
      <alignment horizontal="center" vertical="center" wrapText="1"/>
      <protection hidden="1"/>
    </xf>
    <xf numFmtId="0" fontId="7" fillId="16" borderId="66" xfId="0" applyFont="1" applyFill="1" applyBorder="1" applyAlignment="1" applyProtection="1">
      <alignment horizontal="center" vertical="center" wrapText="1"/>
      <protection hidden="1"/>
    </xf>
    <xf numFmtId="0" fontId="7" fillId="16" borderId="6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0" fontId="24" fillId="0" borderId="0" xfId="0" applyFont="1" applyAlignment="1">
      <alignment vertical="center"/>
    </xf>
    <xf numFmtId="0" fontId="51" fillId="17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14" borderId="0" xfId="0" applyFill="1" applyAlignment="1">
      <alignment vertical="center" wrapText="1"/>
    </xf>
    <xf numFmtId="0" fontId="0" fillId="15" borderId="0" xfId="0" applyFill="1" applyAlignment="1">
      <alignment vertical="center" wrapText="1"/>
    </xf>
    <xf numFmtId="0" fontId="0" fillId="14" borderId="0" xfId="0" applyFill="1" applyAlignment="1">
      <alignment vertical="center"/>
    </xf>
    <xf numFmtId="0" fontId="0" fillId="15" borderId="0" xfId="0" applyFill="1" applyAlignment="1">
      <alignment vertical="center"/>
    </xf>
    <xf numFmtId="0" fontId="0" fillId="15" borderId="0" xfId="0" applyFill="1"/>
    <xf numFmtId="0" fontId="7" fillId="0" borderId="6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33" fillId="13" borderId="71" xfId="0" applyFont="1" applyFill="1" applyBorder="1" applyAlignment="1" applyProtection="1">
      <alignment horizontal="left" vertical="center" wrapText="1"/>
      <protection hidden="1"/>
    </xf>
    <xf numFmtId="0" fontId="2" fillId="13" borderId="0" xfId="0" applyFont="1" applyFill="1" applyAlignment="1" applyProtection="1">
      <alignment horizontal="left" vertical="center" wrapText="1"/>
      <protection hidden="1"/>
    </xf>
    <xf numFmtId="0" fontId="2" fillId="13" borderId="15" xfId="0" applyFont="1" applyFill="1" applyBorder="1" applyAlignment="1" applyProtection="1">
      <alignment horizontal="left" vertical="center" wrapText="1"/>
      <protection hidden="1"/>
    </xf>
    <xf numFmtId="0" fontId="34" fillId="13" borderId="72" xfId="0" applyFont="1" applyFill="1" applyBorder="1" applyAlignment="1" applyProtection="1">
      <alignment vertical="center" wrapText="1"/>
      <protection hidden="1"/>
    </xf>
    <xf numFmtId="0" fontId="26" fillId="13" borderId="1" xfId="0" applyFont="1" applyFill="1" applyBorder="1" applyAlignment="1" applyProtection="1">
      <alignment vertical="center" wrapText="1"/>
      <protection hidden="1"/>
    </xf>
    <xf numFmtId="0" fontId="26" fillId="13" borderId="73" xfId="0" applyFont="1" applyFill="1" applyBorder="1" applyAlignment="1" applyProtection="1">
      <alignment vertical="center" wrapText="1"/>
      <protection hidden="1"/>
    </xf>
    <xf numFmtId="0" fontId="39" fillId="13" borderId="2" xfId="0" applyFont="1" applyFill="1" applyBorder="1" applyAlignment="1" applyProtection="1">
      <alignment horizontal="left" vertical="center" wrapText="1"/>
      <protection hidden="1"/>
    </xf>
    <xf numFmtId="0" fontId="39" fillId="13" borderId="3" xfId="0" applyFont="1" applyFill="1" applyBorder="1" applyAlignment="1" applyProtection="1">
      <alignment horizontal="left" vertical="center" wrapText="1"/>
      <protection hidden="1"/>
    </xf>
    <xf numFmtId="0" fontId="39" fillId="13" borderId="4" xfId="0" applyFont="1" applyFill="1" applyBorder="1" applyAlignment="1" applyProtection="1">
      <alignment horizontal="left" vertical="center" wrapText="1"/>
      <protection hidden="1"/>
    </xf>
    <xf numFmtId="0" fontId="5" fillId="5" borderId="38" xfId="0" applyFont="1" applyFill="1" applyBorder="1" applyAlignment="1" applyProtection="1">
      <alignment horizontal="left" vertical="center" wrapText="1"/>
      <protection hidden="1"/>
    </xf>
    <xf numFmtId="0" fontId="5" fillId="5" borderId="39" xfId="0" applyFont="1" applyFill="1" applyBorder="1" applyAlignment="1" applyProtection="1">
      <alignment horizontal="left" vertical="center" wrapText="1"/>
      <protection hidden="1"/>
    </xf>
    <xf numFmtId="0" fontId="2" fillId="5" borderId="71" xfId="0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left" vertical="center" wrapText="1"/>
      <protection hidden="1"/>
    </xf>
    <xf numFmtId="0" fontId="2" fillId="5" borderId="15" xfId="0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Alignment="1" applyProtection="1">
      <alignment horizontal="left" vertical="center" wrapText="1"/>
      <protection hidden="1"/>
    </xf>
    <xf numFmtId="0" fontId="2" fillId="5" borderId="46" xfId="0" applyFont="1" applyFill="1" applyBorder="1" applyAlignment="1" applyProtection="1">
      <alignment horizontal="left" vertical="center" wrapText="1"/>
      <protection hidden="1"/>
    </xf>
    <xf numFmtId="0" fontId="2" fillId="5" borderId="23" xfId="0" applyFont="1" applyFill="1" applyBorder="1" applyAlignment="1" applyProtection="1">
      <alignment horizontal="left" vertical="center" wrapText="1"/>
      <protection hidden="1"/>
    </xf>
    <xf numFmtId="0" fontId="43" fillId="13" borderId="38" xfId="0" applyFont="1" applyFill="1" applyBorder="1" applyAlignment="1" applyProtection="1">
      <alignment horizontal="left" vertical="center" wrapText="1"/>
      <protection hidden="1"/>
    </xf>
    <xf numFmtId="0" fontId="43" fillId="13" borderId="39" xfId="0" applyFont="1" applyFill="1" applyBorder="1" applyAlignment="1" applyProtection="1">
      <alignment horizontal="left" vertical="center" wrapText="1"/>
      <protection hidden="1"/>
    </xf>
    <xf numFmtId="0" fontId="43" fillId="13" borderId="70" xfId="0" applyFont="1" applyFill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5" fillId="0" borderId="9" xfId="0" applyFont="1" applyBorder="1" applyAlignment="1" applyProtection="1">
      <alignment horizontal="center" vertical="center" wrapText="1"/>
      <protection hidden="1"/>
    </xf>
    <xf numFmtId="0" fontId="5" fillId="0" borderId="69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37" fillId="13" borderId="0" xfId="0" applyFont="1" applyFill="1" applyAlignment="1" applyProtection="1">
      <alignment horizontal="left" vertical="center" wrapText="1"/>
      <protection hidden="1"/>
    </xf>
    <xf numFmtId="0" fontId="5" fillId="13" borderId="0" xfId="0" applyFont="1" applyFill="1" applyAlignment="1" applyProtection="1">
      <alignment horizontal="left" vertical="center" wrapText="1"/>
      <protection hidden="1"/>
    </xf>
    <xf numFmtId="0" fontId="41" fillId="13" borderId="2" xfId="0" applyFont="1" applyFill="1" applyBorder="1" applyAlignment="1" applyProtection="1">
      <alignment horizontal="center" vertical="center" wrapText="1"/>
      <protection hidden="1"/>
    </xf>
    <xf numFmtId="0" fontId="41" fillId="13" borderId="3" xfId="0" applyFont="1" applyFill="1" applyBorder="1" applyAlignment="1" applyProtection="1">
      <alignment horizontal="center" vertical="center" wrapText="1"/>
      <protection hidden="1"/>
    </xf>
    <xf numFmtId="0" fontId="41" fillId="13" borderId="4" xfId="0" applyFont="1" applyFill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left" vertical="center" wrapText="1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164" fontId="2" fillId="0" borderId="46" xfId="0" applyNumberFormat="1" applyFont="1" applyBorder="1" applyAlignment="1" applyProtection="1">
      <alignment horizontal="center" vertical="center" wrapText="1"/>
      <protection locked="0"/>
    </xf>
    <xf numFmtId="164" fontId="2" fillId="0" borderId="23" xfId="0" applyNumberFormat="1" applyFont="1" applyBorder="1" applyAlignment="1" applyProtection="1">
      <alignment horizontal="center" vertical="center" wrapText="1"/>
      <protection locked="0"/>
    </xf>
    <xf numFmtId="0" fontId="26" fillId="5" borderId="8" xfId="0" applyFont="1" applyFill="1" applyBorder="1" applyAlignment="1" applyProtection="1">
      <alignment horizontal="center" vertical="center" wrapText="1"/>
      <protection hidden="1"/>
    </xf>
    <xf numFmtId="0" fontId="26" fillId="5" borderId="9" xfId="0" applyFont="1" applyFill="1" applyBorder="1" applyAlignment="1" applyProtection="1">
      <alignment horizontal="center" vertical="center" wrapText="1"/>
      <protection hidden="1"/>
    </xf>
    <xf numFmtId="0" fontId="26" fillId="5" borderId="10" xfId="0" applyFont="1" applyFill="1" applyBorder="1" applyAlignment="1" applyProtection="1">
      <alignment horizontal="center" vertical="center" wrapText="1"/>
      <protection hidden="1"/>
    </xf>
    <xf numFmtId="0" fontId="23" fillId="0" borderId="1" xfId="0" applyFont="1" applyBorder="1" applyAlignment="1" applyProtection="1">
      <alignment horizontal="center" vertical="center" wrapText="1"/>
      <protection hidden="1"/>
    </xf>
    <xf numFmtId="0" fontId="23" fillId="0" borderId="73" xfId="0" applyFont="1" applyBorder="1" applyAlignment="1" applyProtection="1">
      <alignment horizontal="center" vertical="center" wrapText="1"/>
      <protection hidden="1"/>
    </xf>
    <xf numFmtId="0" fontId="19" fillId="0" borderId="63" xfId="0" applyFont="1" applyBorder="1" applyAlignment="1" applyProtection="1">
      <alignment horizontal="center" vertical="center" wrapText="1"/>
      <protection hidden="1"/>
    </xf>
    <xf numFmtId="0" fontId="0" fillId="0" borderId="47" xfId="0" applyBorder="1" applyAlignment="1" applyProtection="1">
      <alignment horizontal="center" vertical="center" wrapText="1"/>
      <protection hidden="1"/>
    </xf>
    <xf numFmtId="0" fontId="7" fillId="0" borderId="67" xfId="0" applyFont="1" applyBorder="1" applyAlignment="1" applyProtection="1">
      <alignment horizontal="center" vertical="center" wrapText="1"/>
      <protection hidden="1"/>
    </xf>
    <xf numFmtId="0" fontId="7" fillId="0" borderId="69" xfId="0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9" fillId="0" borderId="46" xfId="0" applyFont="1" applyBorder="1" applyAlignment="1" applyProtection="1">
      <alignment horizontal="center" vertical="center" wrapText="1"/>
      <protection hidden="1"/>
    </xf>
    <xf numFmtId="0" fontId="23" fillId="0" borderId="41" xfId="0" applyFont="1" applyBorder="1" applyAlignment="1" applyProtection="1">
      <alignment horizontal="center" vertical="center" wrapText="1"/>
      <protection hidden="1"/>
    </xf>
    <xf numFmtId="0" fontId="23" fillId="0" borderId="39" xfId="0" applyFont="1" applyBorder="1" applyAlignment="1" applyProtection="1">
      <alignment horizontal="center" vertical="center" wrapText="1"/>
      <protection hidden="1"/>
    </xf>
    <xf numFmtId="0" fontId="23" fillId="0" borderId="42" xfId="0" applyFont="1" applyBorder="1" applyAlignment="1" applyProtection="1">
      <alignment horizontal="center" vertical="center" wrapText="1"/>
      <protection hidden="1"/>
    </xf>
    <xf numFmtId="0" fontId="23" fillId="0" borderId="43" xfId="0" applyFont="1" applyBorder="1" applyAlignment="1" applyProtection="1">
      <alignment horizontal="center" vertical="center" wrapText="1"/>
      <protection hidden="1"/>
    </xf>
    <xf numFmtId="0" fontId="26" fillId="5" borderId="5" xfId="0" applyFont="1" applyFill="1" applyBorder="1" applyAlignment="1" applyProtection="1">
      <alignment horizontal="left" vertical="center" wrapText="1"/>
      <protection hidden="1"/>
    </xf>
    <xf numFmtId="164" fontId="5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5" fillId="5" borderId="24" xfId="0" applyFont="1" applyFill="1" applyBorder="1" applyAlignment="1" applyProtection="1">
      <alignment horizontal="center" vertical="center" wrapText="1"/>
      <protection hidden="1"/>
    </xf>
    <xf numFmtId="0" fontId="2" fillId="5" borderId="44" xfId="0" applyFont="1" applyFill="1" applyBorder="1" applyAlignment="1" applyProtection="1">
      <alignment horizontal="center" vertical="center" wrapText="1"/>
      <protection hidden="1"/>
    </xf>
    <xf numFmtId="164" fontId="5" fillId="5" borderId="44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57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21" xfId="0" applyNumberFormat="1" applyFont="1" applyFill="1" applyBorder="1" applyAlignment="1" applyProtection="1">
      <alignment horizontal="center" vertical="center" wrapText="1"/>
      <protection hidden="1"/>
    </xf>
    <xf numFmtId="4" fontId="5" fillId="5" borderId="58" xfId="0" applyNumberFormat="1" applyFont="1" applyFill="1" applyBorder="1" applyAlignment="1" applyProtection="1">
      <alignment horizontal="center" vertical="center" wrapText="1"/>
      <protection hidden="1"/>
    </xf>
    <xf numFmtId="164" fontId="2" fillId="5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5" borderId="3" xfId="0" applyNumberFormat="1" applyFont="1" applyFill="1" applyBorder="1" applyAlignment="1" applyProtection="1">
      <alignment horizontal="center" vertical="center" wrapText="1"/>
      <protection hidden="1"/>
    </xf>
    <xf numFmtId="164" fontId="2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164" fontId="2" fillId="0" borderId="5" xfId="0" applyNumberFormat="1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2" fillId="5" borderId="53" xfId="0" applyFont="1" applyFill="1" applyBorder="1" applyAlignment="1" applyProtection="1">
      <alignment horizontal="center" vertical="center" wrapText="1"/>
      <protection hidden="1"/>
    </xf>
    <xf numFmtId="0" fontId="2" fillId="5" borderId="49" xfId="0" applyFont="1" applyFill="1" applyBorder="1" applyAlignment="1" applyProtection="1">
      <alignment horizontal="center" vertical="center" wrapText="1"/>
      <protection hidden="1"/>
    </xf>
    <xf numFmtId="0" fontId="2" fillId="5" borderId="29" xfId="0" applyFont="1" applyFill="1" applyBorder="1" applyAlignment="1" applyProtection="1">
      <alignment horizontal="center" vertical="center" wrapText="1"/>
      <protection hidden="1"/>
    </xf>
    <xf numFmtId="164" fontId="2" fillId="0" borderId="2" xfId="0" applyNumberFormat="1" applyFont="1" applyBorder="1" applyAlignment="1" applyProtection="1">
      <alignment horizontal="center" vertical="center" wrapText="1"/>
      <protection locked="0"/>
    </xf>
    <xf numFmtId="164" fontId="2" fillId="0" borderId="3" xfId="0" applyNumberFormat="1" applyFont="1" applyBorder="1" applyAlignment="1" applyProtection="1">
      <alignment horizontal="center" vertical="center" wrapText="1"/>
      <protection locked="0"/>
    </xf>
    <xf numFmtId="164" fontId="2" fillId="0" borderId="4" xfId="0" applyNumberFormat="1" applyFont="1" applyBorder="1" applyAlignment="1" applyProtection="1">
      <alignment horizontal="center" vertical="center" wrapText="1"/>
      <protection locked="0"/>
    </xf>
    <xf numFmtId="2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2" fontId="2" fillId="11" borderId="3" xfId="0" applyNumberFormat="1" applyFont="1" applyFill="1" applyBorder="1" applyAlignment="1" applyProtection="1">
      <alignment horizontal="center" vertical="center" wrapText="1"/>
      <protection locked="0"/>
    </xf>
    <xf numFmtId="2" fontId="2" fillId="11" borderId="4" xfId="0" applyNumberFormat="1" applyFont="1" applyFill="1" applyBorder="1" applyAlignment="1" applyProtection="1">
      <alignment horizontal="center" vertical="center" wrapText="1"/>
      <protection locked="0"/>
    </xf>
    <xf numFmtId="0" fontId="26" fillId="5" borderId="51" xfId="0" applyFont="1" applyFill="1" applyBorder="1" applyAlignment="1" applyProtection="1">
      <alignment horizontal="left" vertical="center" wrapText="1"/>
      <protection hidden="1"/>
    </xf>
    <xf numFmtId="0" fontId="5" fillId="5" borderId="49" xfId="0" applyFont="1" applyFill="1" applyBorder="1" applyAlignment="1" applyProtection="1">
      <alignment horizontal="center" vertical="center" wrapText="1"/>
      <protection hidden="1"/>
    </xf>
    <xf numFmtId="0" fontId="5" fillId="5" borderId="14" xfId="0" applyFont="1" applyFill="1" applyBorder="1" applyAlignment="1" applyProtection="1">
      <alignment horizontal="left" vertical="center" wrapText="1"/>
      <protection hidden="1"/>
    </xf>
    <xf numFmtId="164" fontId="5" fillId="5" borderId="14" xfId="0" applyNumberFormat="1" applyFont="1" applyFill="1" applyBorder="1" applyAlignment="1" applyProtection="1">
      <alignment horizontal="center" vertical="center" wrapText="1"/>
      <protection hidden="1"/>
    </xf>
    <xf numFmtId="0" fontId="5" fillId="5" borderId="29" xfId="0" applyFont="1" applyFill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center" vertical="center" wrapText="1"/>
      <protection hidden="1"/>
    </xf>
    <xf numFmtId="0" fontId="2" fillId="0" borderId="36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33" fillId="0" borderId="36" xfId="0" applyFont="1" applyBorder="1" applyAlignment="1" applyProtection="1">
      <alignment horizontal="center" vertical="center" wrapText="1"/>
      <protection hidden="1"/>
    </xf>
    <xf numFmtId="0" fontId="2" fillId="0" borderId="37" xfId="0" applyFont="1" applyBorder="1" applyAlignment="1" applyProtection="1">
      <alignment horizontal="center" vertical="center" wrapText="1"/>
      <protection hidden="1"/>
    </xf>
    <xf numFmtId="0" fontId="34" fillId="0" borderId="38" xfId="0" applyFont="1" applyBorder="1" applyAlignment="1" applyProtection="1">
      <alignment horizontal="center" vertical="center" wrapText="1"/>
      <protection hidden="1"/>
    </xf>
    <xf numFmtId="0" fontId="2" fillId="0" borderId="39" xfId="0" applyFont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 applyProtection="1">
      <alignment horizontal="center" vertical="center"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0" borderId="46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41" xfId="0" applyFont="1" applyBorder="1" applyAlignment="1" applyProtection="1">
      <alignment horizontal="center" vertical="center" wrapText="1"/>
      <protection hidden="1"/>
    </xf>
    <xf numFmtId="0" fontId="2" fillId="0" borderId="42" xfId="0" applyFont="1" applyBorder="1" applyAlignment="1" applyProtection="1">
      <alignment horizontal="center" vertical="center" wrapText="1"/>
      <protection hidden="1"/>
    </xf>
    <xf numFmtId="0" fontId="2" fillId="0" borderId="43" xfId="0" applyFont="1" applyBorder="1" applyAlignment="1" applyProtection="1">
      <alignment horizontal="center" vertical="center" wrapText="1"/>
      <protection hidden="1"/>
    </xf>
    <xf numFmtId="10" fontId="19" fillId="8" borderId="14" xfId="1" applyNumberFormat="1" applyFont="1" applyFill="1" applyBorder="1" applyAlignment="1" applyProtection="1">
      <alignment horizontal="center" vertical="center" wrapText="1"/>
      <protection hidden="1"/>
    </xf>
    <xf numFmtId="0" fontId="13" fillId="8" borderId="14" xfId="0" applyFont="1" applyFill="1" applyBorder="1" applyAlignment="1" applyProtection="1">
      <alignment vertical="center" wrapText="1"/>
      <protection hidden="1"/>
    </xf>
    <xf numFmtId="0" fontId="5" fillId="5" borderId="8" xfId="0" applyFont="1" applyFill="1" applyBorder="1" applyAlignment="1" applyProtection="1">
      <alignment horizontal="center" vertical="center" wrapText="1"/>
      <protection hidden="1"/>
    </xf>
    <xf numFmtId="0" fontId="5" fillId="5" borderId="10" xfId="0" applyFont="1" applyFill="1" applyBorder="1" applyAlignment="1" applyProtection="1">
      <alignment horizontal="center" vertical="center" wrapText="1"/>
      <protection hidden="1"/>
    </xf>
    <xf numFmtId="2" fontId="5" fillId="5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0" xfId="0" applyBorder="1" applyAlignment="1" applyProtection="1">
      <alignment horizontal="center" vertical="center" wrapText="1"/>
      <protection hidden="1"/>
    </xf>
    <xf numFmtId="10" fontId="2" fillId="8" borderId="8" xfId="1" applyNumberFormat="1" applyFont="1" applyFill="1" applyBorder="1" applyAlignment="1" applyProtection="1">
      <alignment vertical="center" wrapText="1"/>
      <protection hidden="1"/>
    </xf>
    <xf numFmtId="0" fontId="0" fillId="8" borderId="10" xfId="0" applyFill="1" applyBorder="1" applyAlignment="1" applyProtection="1">
      <alignment vertical="center" wrapText="1"/>
      <protection hidden="1"/>
    </xf>
    <xf numFmtId="0" fontId="2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10" fontId="29" fillId="8" borderId="14" xfId="1" applyNumberFormat="1" applyFont="1" applyFill="1" applyBorder="1" applyAlignment="1" applyProtection="1">
      <alignment horizontal="center" vertical="center" wrapText="1"/>
      <protection hidden="1"/>
    </xf>
    <xf numFmtId="0" fontId="30" fillId="8" borderId="14" xfId="0" applyFont="1" applyFill="1" applyBorder="1" applyAlignment="1" applyProtection="1">
      <alignment vertical="center" wrapText="1"/>
      <protection hidden="1"/>
    </xf>
    <xf numFmtId="0" fontId="19" fillId="0" borderId="14" xfId="0" applyFont="1" applyBorder="1" applyAlignment="1" applyProtection="1">
      <alignment horizontal="center" vertical="center" wrapText="1"/>
      <protection hidden="1"/>
    </xf>
    <xf numFmtId="0" fontId="20" fillId="9" borderId="15" xfId="0" applyFont="1" applyFill="1" applyBorder="1" applyAlignment="1" applyProtection="1">
      <alignment horizontal="center" vertical="center" wrapText="1"/>
      <protection hidden="1"/>
    </xf>
    <xf numFmtId="0" fontId="20" fillId="9" borderId="19" xfId="0" applyFont="1" applyFill="1" applyBorder="1" applyAlignment="1" applyProtection="1">
      <alignment horizontal="center" vertical="center" wrapText="1"/>
      <protection hidden="1"/>
    </xf>
    <xf numFmtId="0" fontId="20" fillId="10" borderId="15" xfId="0" applyFont="1" applyFill="1" applyBorder="1" applyAlignment="1" applyProtection="1">
      <alignment horizontal="center" vertical="center" wrapText="1"/>
      <protection hidden="1"/>
    </xf>
    <xf numFmtId="0" fontId="20" fillId="10" borderId="23" xfId="0" applyFont="1" applyFill="1" applyBorder="1" applyAlignment="1" applyProtection="1">
      <alignment horizontal="center" vertical="center" wrapText="1"/>
      <protection hidden="1"/>
    </xf>
    <xf numFmtId="0" fontId="20" fillId="9" borderId="7" xfId="0" applyFont="1" applyFill="1" applyBorder="1" applyAlignment="1" applyProtection="1">
      <alignment horizontal="center" vertical="center" wrapText="1"/>
      <protection hidden="1"/>
    </xf>
    <xf numFmtId="0" fontId="5" fillId="8" borderId="16" xfId="0" applyFont="1" applyFill="1" applyBorder="1" applyAlignment="1" applyProtection="1">
      <alignment horizontal="center" vertical="center" wrapText="1"/>
      <protection hidden="1"/>
    </xf>
    <xf numFmtId="0" fontId="21" fillId="8" borderId="17" xfId="0" applyFont="1" applyFill="1" applyBorder="1" applyAlignment="1" applyProtection="1">
      <alignment horizontal="center" vertical="center" wrapText="1"/>
      <protection hidden="1"/>
    </xf>
    <xf numFmtId="0" fontId="21" fillId="8" borderId="24" xfId="0" applyFont="1" applyFill="1" applyBorder="1" applyAlignment="1" applyProtection="1">
      <alignment horizontal="center" vertical="center" wrapText="1"/>
      <protection hidden="1"/>
    </xf>
    <xf numFmtId="0" fontId="21" fillId="8" borderId="25" xfId="0" applyFont="1" applyFill="1" applyBorder="1" applyAlignment="1" applyProtection="1">
      <alignment horizontal="center" vertical="center" wrapText="1"/>
      <protection hidden="1"/>
    </xf>
    <xf numFmtId="0" fontId="7" fillId="0" borderId="5" xfId="0" applyFont="1" applyBorder="1" applyAlignment="1" applyProtection="1">
      <alignment horizontal="right" vertical="center" wrapText="1"/>
      <protection hidden="1"/>
    </xf>
    <xf numFmtId="0" fontId="0" fillId="0" borderId="5" xfId="0" applyBorder="1" applyAlignment="1" applyProtection="1">
      <alignment horizontal="right" vertical="center" wrapText="1"/>
      <protection hidden="1"/>
    </xf>
    <xf numFmtId="0" fontId="14" fillId="6" borderId="6" xfId="0" applyFont="1" applyFill="1" applyBorder="1" applyAlignment="1" applyProtection="1">
      <alignment horizontal="center" vertical="center" wrapText="1"/>
      <protection hidden="1"/>
    </xf>
    <xf numFmtId="0" fontId="14" fillId="6" borderId="11" xfId="0" applyFont="1" applyFill="1" applyBorder="1" applyAlignment="1" applyProtection="1">
      <alignment horizontal="center" vertical="center" wrapText="1"/>
      <protection hidden="1"/>
    </xf>
    <xf numFmtId="0" fontId="14" fillId="6" borderId="18" xfId="0" applyFont="1" applyFill="1" applyBorder="1" applyAlignment="1" applyProtection="1">
      <alignment horizontal="center" vertical="center" wrapText="1"/>
      <protection hidden="1"/>
    </xf>
    <xf numFmtId="0" fontId="15" fillId="6" borderId="7" xfId="0" applyFont="1" applyFill="1" applyBorder="1" applyAlignment="1" applyProtection="1">
      <alignment horizontal="center" vertical="center" wrapText="1"/>
      <protection hidden="1"/>
    </xf>
    <xf numFmtId="0" fontId="14" fillId="6" borderId="12" xfId="0" applyFont="1" applyFill="1" applyBorder="1" applyAlignment="1" applyProtection="1">
      <alignment horizontal="center" vertical="center" wrapText="1"/>
      <protection hidden="1"/>
    </xf>
    <xf numFmtId="0" fontId="14" fillId="6" borderId="19" xfId="0" applyFont="1" applyFill="1" applyBorder="1" applyAlignment="1" applyProtection="1">
      <alignment horizontal="center" vertical="center" wrapText="1"/>
      <protection hidden="1"/>
    </xf>
    <xf numFmtId="0" fontId="18" fillId="8" borderId="8" xfId="0" applyFont="1" applyFill="1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wrapText="1"/>
      <protection hidden="1"/>
    </xf>
    <xf numFmtId="0" fontId="0" fillId="0" borderId="10" xfId="0" applyBorder="1" applyAlignment="1" applyProtection="1">
      <alignment wrapText="1"/>
      <protection hidden="1"/>
    </xf>
    <xf numFmtId="0" fontId="14" fillId="6" borderId="7" xfId="0" applyFont="1" applyFill="1" applyBorder="1" applyAlignment="1" applyProtection="1">
      <alignment horizontal="center" vertical="center" wrapText="1"/>
      <protection hidden="1"/>
    </xf>
    <xf numFmtId="0" fontId="0" fillId="6" borderId="19" xfId="0" applyFill="1" applyBorder="1" applyAlignment="1" applyProtection="1">
      <alignment horizontal="center" vertical="center" wrapText="1"/>
      <protection hidden="1"/>
    </xf>
    <xf numFmtId="0" fontId="14" fillId="7" borderId="7" xfId="0" applyFont="1" applyFill="1" applyBorder="1" applyAlignment="1" applyProtection="1">
      <alignment horizontal="center" vertical="center" wrapText="1"/>
      <protection hidden="1"/>
    </xf>
    <xf numFmtId="0" fontId="0" fillId="0" borderId="19" xfId="0" applyBorder="1" applyAlignment="1" applyProtection="1">
      <alignment horizontal="center" vertical="center" wrapText="1"/>
      <protection hidden="1"/>
    </xf>
    <xf numFmtId="0" fontId="19" fillId="0" borderId="13" xfId="0" applyFont="1" applyBorder="1" applyAlignment="1" applyProtection="1">
      <alignment horizontal="center" vertical="center" wrapText="1"/>
      <protection hidden="1"/>
    </xf>
    <xf numFmtId="0" fontId="19" fillId="0" borderId="20" xfId="0" applyFont="1" applyBorder="1" applyAlignment="1" applyProtection="1">
      <alignment horizontal="center" vertical="center" wrapText="1"/>
      <protection hidden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9" fillId="0" borderId="2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3" xfId="0" applyFont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/>
      <protection hidden="1"/>
    </xf>
    <xf numFmtId="0" fontId="10" fillId="0" borderId="5" xfId="0" applyFont="1" applyBorder="1" applyAlignment="1" applyProtection="1">
      <alignment horizontal="left" vertical="center" wrapText="1"/>
      <protection hidden="1"/>
    </xf>
    <xf numFmtId="0" fontId="10" fillId="0" borderId="2" xfId="0" applyFont="1" applyBorder="1" applyAlignment="1" applyProtection="1">
      <alignment horizontal="left" vertical="center" wrapText="1"/>
      <protection hidden="1"/>
    </xf>
    <xf numFmtId="0" fontId="11" fillId="0" borderId="3" xfId="0" applyFont="1" applyBorder="1" applyAlignment="1" applyProtection="1">
      <alignment horizontal="left" vertical="center" wrapText="1"/>
      <protection hidden="1"/>
    </xf>
    <xf numFmtId="0" fontId="11" fillId="0" borderId="4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right" vertical="center" wrapText="1"/>
      <protection hidden="1"/>
    </xf>
    <xf numFmtId="0" fontId="3" fillId="2" borderId="1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Alignment="1" applyProtection="1">
      <alignment horizontal="right" vertical="center" wrapText="1"/>
      <protection hidden="1"/>
    </xf>
    <xf numFmtId="0" fontId="2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6" fillId="4" borderId="2" xfId="0" applyFont="1" applyFill="1" applyBorder="1" applyAlignment="1" applyProtection="1">
      <alignment horizontal="left" vertical="center" wrapText="1"/>
      <protection hidden="1"/>
    </xf>
    <xf numFmtId="0" fontId="6" fillId="4" borderId="3" xfId="0" applyFont="1" applyFill="1" applyBorder="1" applyAlignment="1" applyProtection="1">
      <alignment horizontal="left" vertical="center" wrapText="1"/>
      <protection hidden="1"/>
    </xf>
    <xf numFmtId="0" fontId="6" fillId="4" borderId="4" xfId="0" applyFont="1" applyFill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0" fontId="7" fillId="0" borderId="5" xfId="0" applyFont="1" applyBorder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center" vertical="top" wrapText="1"/>
      <protection hidden="1"/>
    </xf>
    <xf numFmtId="0" fontId="2" fillId="0" borderId="3" xfId="0" applyFont="1" applyBorder="1" applyAlignment="1" applyProtection="1">
      <alignment horizontal="center" vertical="top" wrapText="1"/>
      <protection hidden="1"/>
    </xf>
    <xf numFmtId="0" fontId="2" fillId="0" borderId="4" xfId="0" applyFont="1" applyBorder="1" applyAlignment="1" applyProtection="1">
      <alignment horizontal="center" vertical="top" wrapText="1"/>
      <protection hidden="1"/>
    </xf>
    <xf numFmtId="0" fontId="7" fillId="0" borderId="41" xfId="0" applyFont="1" applyBorder="1" applyAlignment="1" applyProtection="1">
      <alignment horizontal="center" vertical="center" wrapText="1"/>
      <protection hidden="1"/>
    </xf>
    <xf numFmtId="0" fontId="7" fillId="0" borderId="43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hidden="1"/>
    </xf>
    <xf numFmtId="0" fontId="2" fillId="0" borderId="69" xfId="0" applyFont="1" applyBorder="1" applyAlignment="1" applyProtection="1">
      <alignment horizontal="center" vertical="center" wrapText="1"/>
      <protection hidden="1"/>
    </xf>
    <xf numFmtId="164" fontId="2" fillId="0" borderId="46" xfId="0" applyNumberFormat="1" applyFont="1" applyBorder="1" applyAlignment="1" applyProtection="1">
      <alignment horizontal="center" vertical="center" wrapText="1"/>
      <protection hidden="1"/>
    </xf>
    <xf numFmtId="164" fontId="2" fillId="0" borderId="23" xfId="0" applyNumberFormat="1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left" vertical="top" wrapText="1"/>
      <protection hidden="1"/>
    </xf>
    <xf numFmtId="0" fontId="2" fillId="0" borderId="3" xfId="0" applyFont="1" applyBorder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7" fillId="16" borderId="67" xfId="0" applyFont="1" applyFill="1" applyBorder="1" applyAlignment="1" applyProtection="1">
      <alignment horizontal="center" vertical="center" wrapText="1"/>
      <protection hidden="1"/>
    </xf>
    <xf numFmtId="0" fontId="7" fillId="16" borderId="69" xfId="0" applyFont="1" applyFill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64" fontId="2" fillId="0" borderId="5" xfId="0" applyNumberFormat="1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left" vertical="center" wrapText="1"/>
      <protection hidden="1"/>
    </xf>
    <xf numFmtId="0" fontId="7" fillId="0" borderId="5" xfId="0" applyFont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 applyProtection="1">
      <alignment horizontal="left" vertical="center" wrapText="1"/>
      <protection hidden="1"/>
    </xf>
    <xf numFmtId="0" fontId="0" fillId="0" borderId="3" xfId="0" applyBorder="1" applyAlignment="1" applyProtection="1">
      <alignment horizontal="left" vertical="center" wrapText="1"/>
      <protection hidden="1"/>
    </xf>
    <xf numFmtId="0" fontId="0" fillId="0" borderId="4" xfId="0" applyBorder="1" applyAlignment="1" applyProtection="1">
      <alignment horizontal="left" vertical="center" wrapText="1"/>
      <protection hidden="1"/>
    </xf>
    <xf numFmtId="164" fontId="2" fillId="0" borderId="2" xfId="0" applyNumberFormat="1" applyFont="1" applyBorder="1" applyAlignment="1" applyProtection="1">
      <alignment horizontal="center" vertical="center" wrapText="1"/>
      <protection hidden="1"/>
    </xf>
    <xf numFmtId="164" fontId="2" fillId="0" borderId="3" xfId="0" applyNumberFormat="1" applyFont="1" applyBorder="1" applyAlignment="1" applyProtection="1">
      <alignment horizontal="center" vertical="center" wrapText="1"/>
      <protection hidden="1"/>
    </xf>
    <xf numFmtId="164" fontId="2" fillId="0" borderId="4" xfId="0" applyNumberFormat="1" applyFont="1" applyBorder="1" applyAlignment="1" applyProtection="1">
      <alignment horizontal="center" vertical="center" wrapText="1"/>
      <protection hidden="1"/>
    </xf>
    <xf numFmtId="2" fontId="2" fillId="11" borderId="2" xfId="0" applyNumberFormat="1" applyFont="1" applyFill="1" applyBorder="1" applyAlignment="1" applyProtection="1">
      <alignment horizontal="center" vertical="center" wrapText="1"/>
      <protection hidden="1"/>
    </xf>
    <xf numFmtId="2" fontId="2" fillId="11" borderId="3" xfId="0" applyNumberFormat="1" applyFont="1" applyFill="1" applyBorder="1" applyAlignment="1" applyProtection="1">
      <alignment horizontal="center" vertical="center" wrapText="1"/>
      <protection hidden="1"/>
    </xf>
    <xf numFmtId="2" fontId="2" fillId="11" borderId="4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Normalny" xfId="0" builtinId="0"/>
    <cellStyle name="Procentowy" xfId="1" builtinId="5"/>
  </cellStyles>
  <dxfs count="12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2" tint="-0.24994659260841701"/>
      </font>
    </dxf>
    <dxf>
      <font>
        <color theme="0" tint="-0.14996795556505021"/>
      </font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2" tint="-0.24994659260841701"/>
      </font>
    </dxf>
    <dxf>
      <font>
        <color theme="0" tint="-0.14996795556505021"/>
      </font>
    </dxf>
  </dxfs>
  <tableStyles count="1" defaultTableStyle="TableStyleMedium2" defaultPivotStyle="PivotStyleLight16">
    <tableStyle name="Invisible" pivot="0" table="0" count="0" xr9:uid="{8EE6110B-1EB9-4FA9-BAC9-1461168A4C7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785813</xdr:colOff>
      <xdr:row>31</xdr:row>
      <xdr:rowOff>154781</xdr:rowOff>
    </xdr:from>
    <xdr:to>
      <xdr:col>10</xdr:col>
      <xdr:colOff>202406</xdr:colOff>
      <xdr:row>53</xdr:row>
      <xdr:rowOff>95250</xdr:rowOff>
    </xdr:to>
    <xdr:cxnSp macro="">
      <xdr:nvCxnSpPr>
        <xdr:cNvPr id="2" name="Łącznik prosty ze strzałką 1">
          <a:extLst>
            <a:ext uri="{FF2B5EF4-FFF2-40B4-BE49-F238E27FC236}">
              <a16:creationId xmlns:a16="http://schemas.microsoft.com/office/drawing/2014/main" id="{809B58C4-AFA6-4E52-A657-4B0D8F1F9625}"/>
            </a:ext>
          </a:extLst>
        </xdr:cNvPr>
        <xdr:cNvCxnSpPr/>
      </xdr:nvCxnSpPr>
      <xdr:spPr>
        <a:xfrm flipH="1">
          <a:off x="8320088" y="15785306"/>
          <a:ext cx="3464718" cy="10551319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309564</xdr:colOff>
      <xdr:row>30</xdr:row>
      <xdr:rowOff>428626</xdr:rowOff>
    </xdr:from>
    <xdr:to>
      <xdr:col>10</xdr:col>
      <xdr:colOff>142874</xdr:colOff>
      <xdr:row>31</xdr:row>
      <xdr:rowOff>130968</xdr:rowOff>
    </xdr:to>
    <xdr:cxnSp macro="">
      <xdr:nvCxnSpPr>
        <xdr:cNvPr id="3" name="Łącznik: zakrzywiony 2">
          <a:extLst>
            <a:ext uri="{FF2B5EF4-FFF2-40B4-BE49-F238E27FC236}">
              <a16:creationId xmlns:a16="http://schemas.microsoft.com/office/drawing/2014/main" id="{A12E4524-C8DE-41FB-938B-8C64F81D1F0C}"/>
            </a:ext>
          </a:extLst>
        </xdr:cNvPr>
        <xdr:cNvCxnSpPr/>
      </xdr:nvCxnSpPr>
      <xdr:spPr>
        <a:xfrm>
          <a:off x="5750720" y="15609095"/>
          <a:ext cx="6322217" cy="226217"/>
        </a:xfrm>
        <a:prstGeom prst="curvedConnector3">
          <a:avLst>
            <a:gd name="adj1" fmla="val 50000"/>
          </a:avLst>
        </a:prstGeom>
        <a:ln w="12700">
          <a:solidFill>
            <a:srgbClr val="C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831B1-738F-4EA5-BC51-D07E1F54ECF4}">
  <sheetPr>
    <tabColor rgb="FF002060"/>
    <pageSetUpPr fitToPage="1"/>
  </sheetPr>
  <dimension ref="A1:Q167"/>
  <sheetViews>
    <sheetView showGridLines="0" tabSelected="1" view="pageBreakPreview" zoomScaleNormal="100" zoomScaleSheetLayoutView="100" workbookViewId="0">
      <selection activeCell="C123" sqref="C123"/>
    </sheetView>
  </sheetViews>
  <sheetFormatPr defaultColWidth="9" defaultRowHeight="12.75"/>
  <cols>
    <col min="1" max="1" width="9.25" style="1" customWidth="1"/>
    <col min="2" max="2" width="26.625" style="1" customWidth="1"/>
    <col min="3" max="3" width="21.375" style="1" customWidth="1"/>
    <col min="4" max="4" width="14.25" style="1" customWidth="1"/>
    <col min="5" max="5" width="17.75" style="1" customWidth="1"/>
    <col min="6" max="6" width="11.5" style="106" customWidth="1"/>
    <col min="7" max="7" width="15.25" style="1" customWidth="1"/>
    <col min="8" max="8" width="14.875" style="1" customWidth="1"/>
    <col min="9" max="9" width="13.625" style="1" customWidth="1"/>
    <col min="10" max="10" width="12" style="1" customWidth="1"/>
    <col min="11" max="11" width="15.625" style="1" customWidth="1"/>
    <col min="12" max="12" width="10.5" style="1" customWidth="1"/>
    <col min="13" max="13" width="10.375" style="1" customWidth="1"/>
    <col min="14" max="14" width="10.875" style="1" customWidth="1"/>
    <col min="15" max="15" width="9" style="1"/>
    <col min="16" max="16" width="2.625" style="1" customWidth="1"/>
    <col min="17" max="16384" width="9" style="18"/>
  </cols>
  <sheetData>
    <row r="1" spans="1:13" ht="16.5" customHeight="1"/>
    <row r="3" spans="1:13" ht="15" customHeight="1"/>
    <row r="4" spans="1:13" ht="34.5" customHeight="1">
      <c r="A4" s="365" t="s">
        <v>0</v>
      </c>
      <c r="B4" s="366"/>
      <c r="C4" s="366"/>
      <c r="D4" s="2"/>
      <c r="E4" s="367" t="s">
        <v>1</v>
      </c>
      <c r="F4" s="368"/>
      <c r="G4" s="368"/>
      <c r="I4" s="369"/>
      <c r="J4" s="369"/>
      <c r="K4" s="369"/>
      <c r="L4" s="369"/>
    </row>
    <row r="5" spans="1:13" ht="27" customHeight="1">
      <c r="A5" s="370" t="s">
        <v>2</v>
      </c>
      <c r="B5" s="371"/>
      <c r="C5" s="371"/>
      <c r="D5" s="371"/>
      <c r="E5" s="371"/>
      <c r="F5" s="371"/>
      <c r="G5" s="371"/>
      <c r="H5" s="371"/>
      <c r="I5" s="371"/>
      <c r="J5" s="371"/>
      <c r="K5" s="371"/>
      <c r="L5" s="372"/>
    </row>
    <row r="6" spans="1:13" ht="13.35" customHeight="1"/>
    <row r="7" spans="1:13" ht="19.5" customHeight="1">
      <c r="A7" s="373" t="s">
        <v>3</v>
      </c>
      <c r="B7" s="373"/>
      <c r="C7" s="373"/>
      <c r="D7" s="373"/>
      <c r="E7" s="373"/>
      <c r="F7" s="373"/>
      <c r="G7" s="373"/>
      <c r="H7" s="373"/>
    </row>
    <row r="8" spans="1:13" ht="19.5" customHeight="1">
      <c r="A8" s="374" t="s">
        <v>4</v>
      </c>
      <c r="B8" s="374"/>
      <c r="C8" s="374"/>
      <c r="D8" s="374"/>
      <c r="E8" s="374"/>
      <c r="F8" s="374"/>
      <c r="G8" s="374"/>
      <c r="H8" s="374"/>
      <c r="I8" s="3"/>
      <c r="J8" s="4"/>
      <c r="K8" s="5"/>
      <c r="L8" s="6"/>
      <c r="M8" s="6"/>
    </row>
    <row r="9" spans="1:13" ht="19.5" customHeight="1">
      <c r="A9" s="357" t="s">
        <v>5</v>
      </c>
      <c r="B9" s="358"/>
      <c r="C9" s="358"/>
      <c r="D9" s="358"/>
      <c r="E9" s="358"/>
      <c r="F9" s="358"/>
      <c r="G9" s="358"/>
      <c r="H9" s="359"/>
      <c r="I9" s="3"/>
      <c r="J9" s="4"/>
      <c r="K9" s="4"/>
      <c r="L9" s="6"/>
      <c r="M9" s="6"/>
    </row>
    <row r="10" spans="1:13" ht="18.75" customHeight="1">
      <c r="A10" s="360" t="s">
        <v>6</v>
      </c>
      <c r="B10" s="360"/>
      <c r="C10" s="360"/>
      <c r="D10" s="360"/>
      <c r="E10" s="360"/>
      <c r="F10" s="360"/>
      <c r="G10" s="360"/>
      <c r="H10" s="360"/>
      <c r="I10" s="7">
        <f>SUM(E31)</f>
        <v>0</v>
      </c>
      <c r="J10" s="4"/>
      <c r="K10" s="4"/>
    </row>
    <row r="11" spans="1:13" ht="18.75" customHeight="1">
      <c r="A11" s="361" t="s">
        <v>7</v>
      </c>
      <c r="B11" s="362"/>
      <c r="C11" s="362"/>
      <c r="D11" s="362"/>
      <c r="E11" s="362"/>
      <c r="F11" s="362"/>
      <c r="G11" s="362"/>
      <c r="H11" s="363"/>
      <c r="I11" s="8"/>
      <c r="J11" s="4"/>
      <c r="K11" s="4"/>
    </row>
    <row r="12" spans="1:13" ht="20.25" customHeight="1">
      <c r="A12" s="360" t="s">
        <v>8</v>
      </c>
      <c r="B12" s="360"/>
      <c r="C12" s="360"/>
      <c r="D12" s="360"/>
      <c r="E12" s="360"/>
      <c r="F12" s="360"/>
      <c r="G12" s="360"/>
      <c r="H12" s="360"/>
      <c r="I12" s="9">
        <f>F31</f>
        <v>0</v>
      </c>
      <c r="J12" s="4"/>
      <c r="K12" s="4"/>
    </row>
    <row r="13" spans="1:13" ht="18.75" customHeight="1">
      <c r="A13" s="360" t="s">
        <v>9</v>
      </c>
      <c r="B13" s="360"/>
      <c r="C13" s="360"/>
      <c r="D13" s="360"/>
      <c r="E13" s="360"/>
      <c r="F13" s="360"/>
      <c r="G13" s="360"/>
      <c r="H13" s="360"/>
      <c r="I13" s="9">
        <f>G31+H31</f>
        <v>0</v>
      </c>
      <c r="J13" s="4"/>
      <c r="K13" s="4"/>
    </row>
    <row r="14" spans="1:13" ht="34.5" customHeight="1">
      <c r="A14" s="364" t="s">
        <v>10</v>
      </c>
      <c r="B14" s="339"/>
      <c r="C14" s="10"/>
      <c r="D14" s="11"/>
    </row>
    <row r="15" spans="1:13" ht="26.25" customHeight="1">
      <c r="A15" s="338" t="s">
        <v>11</v>
      </c>
      <c r="B15" s="339"/>
      <c r="C15" s="9">
        <f>IF(IF(C14=0,I11-I12,C14-I12)&lt;0,"",IF(C14=0,I11-I12,C14-I12))</f>
        <v>0</v>
      </c>
      <c r="D15" s="12"/>
      <c r="E15" s="13"/>
      <c r="F15" s="111"/>
      <c r="G15" s="13"/>
      <c r="H15" s="4"/>
      <c r="I15" s="4"/>
      <c r="J15" s="4"/>
      <c r="K15" s="4"/>
    </row>
    <row r="16" spans="1:13" ht="26.25" customHeight="1">
      <c r="A16" s="338" t="s">
        <v>12</v>
      </c>
      <c r="B16" s="339"/>
      <c r="C16" s="339"/>
      <c r="D16" s="14" t="e">
        <f>I12/I10</f>
        <v>#DIV/0!</v>
      </c>
      <c r="E16" s="15" t="e">
        <f>IF(D16&gt;80%,"Przekroczony limit 80%","")</f>
        <v>#DIV/0!</v>
      </c>
      <c r="F16" s="111"/>
      <c r="G16" s="13"/>
      <c r="H16" s="4"/>
      <c r="I16" s="4"/>
      <c r="J16" s="4"/>
      <c r="K16" s="4"/>
      <c r="L16" s="16"/>
    </row>
    <row r="17" spans="1:15" ht="12.6" customHeight="1">
      <c r="A17" s="13"/>
      <c r="B17" s="13"/>
      <c r="C17" s="13"/>
      <c r="D17" s="13"/>
      <c r="E17" s="13"/>
      <c r="F17" s="111"/>
      <c r="G17" s="13"/>
      <c r="H17" s="4"/>
      <c r="I17" s="4"/>
      <c r="J17" s="4"/>
      <c r="K17" s="4"/>
      <c r="L17" s="17"/>
    </row>
    <row r="18" spans="1:15" ht="15.75" customHeight="1">
      <c r="A18" s="4"/>
      <c r="B18" s="4"/>
      <c r="C18" s="4"/>
      <c r="D18" s="4"/>
      <c r="E18" s="4"/>
      <c r="F18" s="112"/>
      <c r="G18" s="4"/>
    </row>
    <row r="19" spans="1:15" ht="20.25" customHeight="1" thickBot="1">
      <c r="A19" s="240" t="s">
        <v>13</v>
      </c>
      <c r="B19" s="240"/>
      <c r="C19" s="240"/>
      <c r="D19" s="240"/>
      <c r="E19" s="240"/>
      <c r="F19" s="240"/>
      <c r="G19" s="240"/>
      <c r="M19" s="4"/>
      <c r="N19" s="4"/>
    </row>
    <row r="20" spans="1:15" s="1" customFormat="1" ht="154.5" customHeight="1" thickBot="1">
      <c r="A20" s="340" t="s">
        <v>14</v>
      </c>
      <c r="B20" s="343" t="s">
        <v>15</v>
      </c>
      <c r="C20" s="20" t="s">
        <v>187</v>
      </c>
      <c r="D20" s="21" t="s">
        <v>188</v>
      </c>
      <c r="E20" s="346" t="s">
        <v>16</v>
      </c>
      <c r="F20" s="347"/>
      <c r="G20" s="347"/>
      <c r="H20" s="347"/>
      <c r="I20" s="347"/>
      <c r="J20" s="347"/>
      <c r="K20" s="347"/>
      <c r="L20" s="347"/>
      <c r="M20" s="348"/>
    </row>
    <row r="21" spans="1:15" s="1" customFormat="1" ht="16.5" customHeight="1">
      <c r="A21" s="341"/>
      <c r="B21" s="344"/>
      <c r="C21" s="349" t="s">
        <v>17</v>
      </c>
      <c r="D21" s="351" t="s">
        <v>17</v>
      </c>
      <c r="E21" s="353" t="s">
        <v>18</v>
      </c>
      <c r="F21" s="355" t="s">
        <v>19</v>
      </c>
      <c r="G21" s="328" t="s">
        <v>20</v>
      </c>
      <c r="H21" s="328"/>
      <c r="I21" s="329" t="s">
        <v>21</v>
      </c>
      <c r="J21" s="331" t="s">
        <v>22</v>
      </c>
      <c r="K21" s="333" t="s">
        <v>23</v>
      </c>
      <c r="L21" s="334" t="s">
        <v>24</v>
      </c>
      <c r="M21" s="335"/>
    </row>
    <row r="22" spans="1:15" s="1" customFormat="1" ht="62.1" customHeight="1" thickBot="1">
      <c r="A22" s="342"/>
      <c r="B22" s="345"/>
      <c r="C22" s="350"/>
      <c r="D22" s="352"/>
      <c r="E22" s="354"/>
      <c r="F22" s="356"/>
      <c r="G22" s="22" t="s">
        <v>25</v>
      </c>
      <c r="H22" s="23" t="s">
        <v>26</v>
      </c>
      <c r="I22" s="330"/>
      <c r="J22" s="332"/>
      <c r="K22" s="330"/>
      <c r="L22" s="336"/>
      <c r="M22" s="337"/>
    </row>
    <row r="23" spans="1:15" s="1" customFormat="1" ht="75" customHeight="1">
      <c r="A23" s="173">
        <v>1</v>
      </c>
      <c r="B23" s="174" t="s">
        <v>178</v>
      </c>
      <c r="C23" s="164">
        <v>0</v>
      </c>
      <c r="D23" s="165">
        <v>0</v>
      </c>
      <c r="E23" s="26">
        <f>F23+G23+H23</f>
        <v>0</v>
      </c>
      <c r="F23" s="113">
        <v>0</v>
      </c>
      <c r="G23" s="27">
        <v>0</v>
      </c>
      <c r="H23" s="27">
        <v>0</v>
      </c>
      <c r="I23" s="28">
        <f t="shared" ref="I23:I30" si="0">E23-C23</f>
        <v>0</v>
      </c>
      <c r="J23" s="29">
        <f>IFERROR(I23/C23,0%)</f>
        <v>0</v>
      </c>
      <c r="K23" s="30" t="str">
        <f>IF(I23=0,"",IF(OR(J23&lt;-20%,J23&gt;20%),"14.3",IF(AND(C23=0,E23&gt;0),"14.1","14.2")))</f>
        <v/>
      </c>
      <c r="L23" s="316" t="str">
        <f>IF(K23="14.1","Zmiana wymagała zawarcia aneksu",IF(J23&gt;20%,"Zwiększenie grupy kosztów wymagało pozyskania zgody",IF(J23&lt;-20%,"Niewykorzystane środki podlegają zwrotowi lub mogły zostać przesunięte do innej grupy kosztów zgodnie z pkt. 14.2 lub 14.3 Umowy","")))</f>
        <v/>
      </c>
      <c r="M23" s="317"/>
    </row>
    <row r="24" spans="1:15" s="1" customFormat="1" ht="82.5" customHeight="1">
      <c r="A24" s="34">
        <v>2</v>
      </c>
      <c r="B24" s="35" t="s">
        <v>179</v>
      </c>
      <c r="C24" s="166">
        <v>0</v>
      </c>
      <c r="D24" s="165">
        <v>0</v>
      </c>
      <c r="E24" s="26">
        <f>F24+G24+H24</f>
        <v>0</v>
      </c>
      <c r="F24" s="10">
        <v>0</v>
      </c>
      <c r="G24" s="33">
        <v>0</v>
      </c>
      <c r="H24" s="33">
        <v>0</v>
      </c>
      <c r="I24" s="28">
        <f t="shared" si="0"/>
        <v>0</v>
      </c>
      <c r="J24" s="29">
        <f t="shared" ref="J24:J30" si="1">IFERROR(I24/C24,0%)</f>
        <v>0</v>
      </c>
      <c r="K24" s="30" t="str">
        <f>IF(I24=0,"",IF(OR(J24&lt;-20%,J24&gt;20%),"14.3",IF(AND(C24=0,E24&gt;0),"14.1","14.2")))</f>
        <v/>
      </c>
      <c r="L24" s="316" t="str">
        <f t="shared" ref="L24:L30" si="2">IF(K24="14.1","Zmiana wymagała zawarcia aneksu",IF(J24&gt;20%,"Zwiększenie grupy kosztów wymagało pozyskania zgody",IF(J24&lt;-20%,"Niewykorzystane środki podlegają zwrotowi lub mogły zostać przesunięte do innej grupy kosztów zgodnie z pkt. 14.2 lub 14.3 Umowy","")))</f>
        <v/>
      </c>
      <c r="M24" s="317"/>
    </row>
    <row r="25" spans="1:15" s="1" customFormat="1" ht="84" customHeight="1">
      <c r="A25" s="34">
        <v>3</v>
      </c>
      <c r="B25" s="35" t="s">
        <v>180</v>
      </c>
      <c r="C25" s="166">
        <v>0</v>
      </c>
      <c r="D25" s="165">
        <v>0</v>
      </c>
      <c r="E25" s="26">
        <f t="shared" ref="E25:E30" si="3">F25+G25+H25</f>
        <v>0</v>
      </c>
      <c r="F25" s="10">
        <v>0</v>
      </c>
      <c r="G25" s="33">
        <v>0</v>
      </c>
      <c r="H25" s="33">
        <v>0</v>
      </c>
      <c r="I25" s="28">
        <f t="shared" si="0"/>
        <v>0</v>
      </c>
      <c r="J25" s="29">
        <f t="shared" si="1"/>
        <v>0</v>
      </c>
      <c r="K25" s="30" t="str">
        <f t="shared" ref="K25:K30" si="4">IF(I25=0,"",IF(OR(J25&lt;-20%,J25&gt;20%),"14.3",IF(AND(C25=0,E25&gt;0),"14.1","14.2")))</f>
        <v/>
      </c>
      <c r="L25" s="316" t="str">
        <f t="shared" si="2"/>
        <v/>
      </c>
      <c r="M25" s="317"/>
    </row>
    <row r="26" spans="1:15" s="1" customFormat="1" ht="84" customHeight="1">
      <c r="A26" s="34" t="s">
        <v>30</v>
      </c>
      <c r="B26" s="35" t="s">
        <v>181</v>
      </c>
      <c r="C26" s="36">
        <f>C27+C28+C29</f>
        <v>0</v>
      </c>
      <c r="D26" s="37">
        <f>D27+D28+D29</f>
        <v>0</v>
      </c>
      <c r="E26" s="26">
        <f t="shared" si="3"/>
        <v>0</v>
      </c>
      <c r="F26" s="114">
        <f>F27+F28+F29</f>
        <v>0</v>
      </c>
      <c r="G26" s="38">
        <f t="shared" ref="G26:H26" si="5">G27+G28+G29</f>
        <v>0</v>
      </c>
      <c r="H26" s="38">
        <f t="shared" si="5"/>
        <v>0</v>
      </c>
      <c r="I26" s="28">
        <f>E26-C26</f>
        <v>0</v>
      </c>
      <c r="J26" s="29">
        <f t="shared" si="1"/>
        <v>0</v>
      </c>
      <c r="K26" s="30" t="str">
        <f t="shared" si="4"/>
        <v/>
      </c>
      <c r="L26" s="316" t="str">
        <f t="shared" si="2"/>
        <v/>
      </c>
      <c r="M26" s="317"/>
    </row>
    <row r="27" spans="1:15" s="1" customFormat="1" ht="75" customHeight="1">
      <c r="A27" s="39">
        <v>4</v>
      </c>
      <c r="B27" s="40" t="s">
        <v>32</v>
      </c>
      <c r="C27" s="167">
        <v>0</v>
      </c>
      <c r="D27" s="168">
        <v>0</v>
      </c>
      <c r="E27" s="169">
        <f t="shared" si="3"/>
        <v>0</v>
      </c>
      <c r="F27" s="115">
        <v>0</v>
      </c>
      <c r="G27" s="42">
        <v>0</v>
      </c>
      <c r="H27" s="42">
        <v>0</v>
      </c>
      <c r="I27" s="43">
        <f t="shared" si="0"/>
        <v>0</v>
      </c>
      <c r="J27" s="44">
        <f t="shared" si="1"/>
        <v>0</v>
      </c>
      <c r="K27" s="45" t="str">
        <f>IF(I27=0,"",IF(OR(J27&lt;-20%,J27&gt;20%),"14.2/14.3",IF(AND(C27=0,E27&gt;0),"14.1","14.2")))</f>
        <v/>
      </c>
      <c r="L27" s="326" t="str">
        <f>IF(K27="14.1","Zmiana wymagała zawarcia aneksu",IF(J27&gt;20%,"Zwiększenie pozycji kosztów",IF(J27&lt;-20%,"Niewykorzystane środki podlegają zwrotowi lub mogły zostać przesunięte do innej grupy kosztów zgodnie z pkt. 14.2 lub 14.3 Umowy","")))</f>
        <v/>
      </c>
      <c r="M27" s="327"/>
    </row>
    <row r="28" spans="1:15" s="1" customFormat="1" ht="75.75" customHeight="1">
      <c r="A28" s="46" t="s">
        <v>33</v>
      </c>
      <c r="B28" s="47" t="s">
        <v>34</v>
      </c>
      <c r="C28" s="167">
        <v>0</v>
      </c>
      <c r="D28" s="168">
        <v>0</v>
      </c>
      <c r="E28" s="169">
        <f t="shared" si="3"/>
        <v>0</v>
      </c>
      <c r="F28" s="115">
        <v>0</v>
      </c>
      <c r="G28" s="42">
        <v>0</v>
      </c>
      <c r="H28" s="42">
        <v>0</v>
      </c>
      <c r="I28" s="43">
        <f t="shared" si="0"/>
        <v>0</v>
      </c>
      <c r="J28" s="44">
        <f t="shared" si="1"/>
        <v>0</v>
      </c>
      <c r="K28" s="48" t="str">
        <f>IF(I28=0,"",IF(E28&gt;D33,"Niezgodne z Regulaminem",IF(OR(J28&lt;-20%,J28&gt;20%),"14.2/14.3",IF(AND(C28=0,E28&gt;0),"14.1","14.2"))))</f>
        <v/>
      </c>
      <c r="L28" s="326" t="str">
        <f>IF(K28="14.1","Zmiana wymagała zawarcia aneksu",IF(J28&gt;20%,"Zwiększenie pozycji kosztów",IF(J28&lt;-20%,"Niewykorzystane środki podlegają zwrotowi lub mogły zostać przesunięte do innej grupy kosztów zgodnie z pkt. 14.2 lub 14.3 Umowy","")))</f>
        <v/>
      </c>
      <c r="M28" s="327"/>
    </row>
    <row r="29" spans="1:15" s="1" customFormat="1" ht="75.75" customHeight="1">
      <c r="A29" s="46" t="s">
        <v>35</v>
      </c>
      <c r="B29" s="40" t="s">
        <v>36</v>
      </c>
      <c r="C29" s="167">
        <v>0</v>
      </c>
      <c r="D29" s="168">
        <v>0</v>
      </c>
      <c r="E29" s="169">
        <f t="shared" si="3"/>
        <v>0</v>
      </c>
      <c r="F29" s="115">
        <v>0</v>
      </c>
      <c r="G29" s="42">
        <v>0</v>
      </c>
      <c r="H29" s="42">
        <v>0</v>
      </c>
      <c r="I29" s="43">
        <f t="shared" si="0"/>
        <v>0</v>
      </c>
      <c r="J29" s="44">
        <f t="shared" si="1"/>
        <v>0</v>
      </c>
      <c r="K29" s="48" t="str">
        <f>IF(I29=0,"",IF(E29&gt;D34,"Niezgodne z Regulaminem",IF(OR(J29&lt;-20%,J29&gt;20%),"14.2/14.3",IF(AND(C29=0,E29&gt;0),"14.1","14.2"))))</f>
        <v/>
      </c>
      <c r="L29" s="326" t="str">
        <f>IF(K29="14.1","Zmiana wymagała zawarcia aneksu",IF(J29&gt;20%,"Zwiększenie pozycji kosztów",IF(J29&lt;-20%,"Niewykorzystane środki podlegają zwrotowi lub mogły zostać przesunięte do innej grupy kosztów zgodnie z pkt. 14.2 lub 14.3 Umowy","")))</f>
        <v/>
      </c>
      <c r="M29" s="327"/>
    </row>
    <row r="30" spans="1:15" s="1" customFormat="1" ht="69" customHeight="1" thickBot="1">
      <c r="A30" s="175">
        <v>6</v>
      </c>
      <c r="B30" s="176" t="s">
        <v>182</v>
      </c>
      <c r="C30" s="170">
        <v>0</v>
      </c>
      <c r="D30" s="171">
        <v>0</v>
      </c>
      <c r="E30" s="172">
        <f t="shared" si="3"/>
        <v>0</v>
      </c>
      <c r="F30" s="10">
        <v>0</v>
      </c>
      <c r="G30" s="33">
        <v>0</v>
      </c>
      <c r="H30" s="51">
        <v>0</v>
      </c>
      <c r="I30" s="28">
        <f t="shared" si="0"/>
        <v>0</v>
      </c>
      <c r="J30" s="29">
        <f t="shared" si="1"/>
        <v>0</v>
      </c>
      <c r="K30" s="30" t="str">
        <f t="shared" si="4"/>
        <v/>
      </c>
      <c r="L30" s="316" t="str">
        <f t="shared" si="2"/>
        <v/>
      </c>
      <c r="M30" s="317"/>
    </row>
    <row r="31" spans="1:15" s="1" customFormat="1" ht="41.25" customHeight="1" thickBot="1">
      <c r="A31" s="318" t="s">
        <v>38</v>
      </c>
      <c r="B31" s="319"/>
      <c r="C31" s="52">
        <f t="shared" ref="C31:G31" si="6">C23+C24+C25+C26+C30</f>
        <v>0</v>
      </c>
      <c r="D31" s="52">
        <f t="shared" si="6"/>
        <v>0</v>
      </c>
      <c r="E31" s="53">
        <f t="shared" si="6"/>
        <v>0</v>
      </c>
      <c r="F31" s="116">
        <f>F23+F24+F25+F26+F30</f>
        <v>0</v>
      </c>
      <c r="G31" s="53">
        <f t="shared" si="6"/>
        <v>0</v>
      </c>
      <c r="H31" s="53">
        <f>H23+H24+H25+H26+H30</f>
        <v>0</v>
      </c>
      <c r="I31" s="52">
        <f>I23+I24+I25+I26+I30</f>
        <v>0</v>
      </c>
      <c r="J31" s="320" t="str">
        <f>IF(I31&lt;0,"Oszczędności ",IF(I31&gt;0,"W tabeli 4 wykazano wydatki niekwalifikowalne",""))</f>
        <v/>
      </c>
      <c r="K31" s="321"/>
      <c r="L31" s="322"/>
      <c r="M31" s="323"/>
    </row>
    <row r="32" spans="1:15" s="1" customFormat="1" ht="17.25" customHeight="1">
      <c r="A32" s="4"/>
      <c r="B32" s="4"/>
      <c r="C32" s="54">
        <f>C23+C24+C25+C27+C30</f>
        <v>0</v>
      </c>
      <c r="D32" s="54">
        <f>E23+E24+E25+E27+E30</f>
        <v>0</v>
      </c>
      <c r="E32" s="4"/>
      <c r="F32" s="112"/>
      <c r="G32" s="4"/>
      <c r="H32" s="55"/>
      <c r="I32" s="55"/>
      <c r="J32" s="56"/>
      <c r="K32" s="4"/>
      <c r="L32" s="4"/>
      <c r="M32" s="4"/>
      <c r="N32" s="4"/>
      <c r="O32" s="4"/>
    </row>
    <row r="33" spans="1:17" s="1" customFormat="1" ht="18" customHeight="1">
      <c r="A33" s="324" t="s">
        <v>39</v>
      </c>
      <c r="B33" s="325"/>
      <c r="C33" s="57">
        <f>ROUND(0.1*C32,2)</f>
        <v>0</v>
      </c>
      <c r="D33" s="57">
        <f>ROUND(0.1*D32,2)</f>
        <v>0</v>
      </c>
      <c r="E33" s="13"/>
      <c r="F33" s="135"/>
      <c r="G33" s="13"/>
      <c r="H33" s="13"/>
      <c r="I33" s="58"/>
      <c r="J33" s="59"/>
      <c r="K33" s="60"/>
      <c r="L33" s="61"/>
      <c r="M33" s="4"/>
      <c r="N33" s="4"/>
      <c r="O33" s="4"/>
    </row>
    <row r="34" spans="1:17" s="1" customFormat="1" ht="13.5" customHeight="1">
      <c r="A34" s="324" t="s">
        <v>40</v>
      </c>
      <c r="B34" s="325"/>
      <c r="C34" s="57">
        <f>ROUND(0.1*C32,2)</f>
        <v>0</v>
      </c>
      <c r="D34" s="57">
        <f>ROUND(0.1*D32,2)</f>
        <v>0</v>
      </c>
      <c r="E34" s="13"/>
      <c r="F34" s="111"/>
      <c r="G34" s="13"/>
      <c r="H34" s="13"/>
      <c r="I34" s="13"/>
      <c r="J34" s="13"/>
      <c r="K34" s="61"/>
      <c r="L34" s="61"/>
      <c r="M34" s="4"/>
      <c r="N34" s="4"/>
      <c r="O34" s="4"/>
    </row>
    <row r="35" spans="1:17" s="1" customFormat="1" ht="41.25" customHeight="1">
      <c r="A35" s="240" t="s">
        <v>41</v>
      </c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Q35" s="18"/>
    </row>
    <row r="36" spans="1:17" s="1" customFormat="1" ht="27" customHeight="1" thickBot="1">
      <c r="A36" s="240" t="s">
        <v>42</v>
      </c>
      <c r="B36" s="240"/>
      <c r="C36" s="240"/>
      <c r="D36" s="240"/>
      <c r="E36" s="240"/>
      <c r="F36" s="240"/>
      <c r="G36" s="240"/>
      <c r="H36" s="240"/>
      <c r="I36" s="240"/>
      <c r="Q36" s="18"/>
    </row>
    <row r="37" spans="1:17" s="1" customFormat="1" ht="39" customHeight="1">
      <c r="A37" s="301" t="s">
        <v>43</v>
      </c>
      <c r="B37" s="302"/>
      <c r="C37" s="302"/>
      <c r="D37" s="302"/>
      <c r="E37" s="305" t="s">
        <v>44</v>
      </c>
      <c r="F37" s="302"/>
      <c r="G37" s="302"/>
      <c r="H37" s="306"/>
      <c r="I37" s="307" t="s">
        <v>43</v>
      </c>
      <c r="J37" s="308"/>
      <c r="K37" s="309"/>
      <c r="L37" s="313" t="s">
        <v>45</v>
      </c>
      <c r="M37" s="314"/>
      <c r="N37" s="314"/>
      <c r="O37" s="315"/>
      <c r="Q37" s="18"/>
    </row>
    <row r="38" spans="1:17" s="1" customFormat="1" ht="18" customHeight="1" thickBot="1">
      <c r="A38" s="303"/>
      <c r="B38" s="304"/>
      <c r="C38" s="304"/>
      <c r="D38" s="304"/>
      <c r="E38" s="304" t="s">
        <v>46</v>
      </c>
      <c r="F38" s="304"/>
      <c r="G38" s="304"/>
      <c r="H38" s="62" t="s">
        <v>47</v>
      </c>
      <c r="I38" s="310"/>
      <c r="J38" s="311"/>
      <c r="K38" s="312"/>
      <c r="L38" s="311" t="s">
        <v>46</v>
      </c>
      <c r="M38" s="311"/>
      <c r="N38" s="312"/>
      <c r="O38" s="63" t="s">
        <v>47</v>
      </c>
      <c r="Q38" s="18"/>
    </row>
    <row r="39" spans="1:17" s="1" customFormat="1" ht="21" customHeight="1">
      <c r="A39" s="297" t="s">
        <v>48</v>
      </c>
      <c r="B39" s="298" t="s">
        <v>49</v>
      </c>
      <c r="C39" s="298"/>
      <c r="D39" s="298"/>
      <c r="E39" s="299">
        <f>SUM(E40,E44)</f>
        <v>0</v>
      </c>
      <c r="F39" s="299"/>
      <c r="G39" s="299"/>
      <c r="H39" s="64" t="e">
        <f>E39*100/C31</f>
        <v>#DIV/0!</v>
      </c>
      <c r="I39" s="300" t="s">
        <v>49</v>
      </c>
      <c r="J39" s="298"/>
      <c r="K39" s="298"/>
      <c r="L39" s="299">
        <f>SUM(L40,L44)</f>
        <v>0</v>
      </c>
      <c r="M39" s="299"/>
      <c r="N39" s="299"/>
      <c r="O39" s="65" t="e">
        <f>L39*100/E31</f>
        <v>#DIV/0!</v>
      </c>
      <c r="Q39" s="18"/>
    </row>
    <row r="40" spans="1:17" s="1" customFormat="1" ht="24.75" customHeight="1">
      <c r="A40" s="297"/>
      <c r="B40" s="268" t="s">
        <v>50</v>
      </c>
      <c r="C40" s="268"/>
      <c r="D40" s="268"/>
      <c r="E40" s="293"/>
      <c r="F40" s="294"/>
      <c r="G40" s="295"/>
      <c r="H40" s="66" t="e">
        <f>E40*100/C31</f>
        <v>#DIV/0!</v>
      </c>
      <c r="I40" s="296" t="s">
        <v>50</v>
      </c>
      <c r="J40" s="268"/>
      <c r="K40" s="268"/>
      <c r="L40" s="276">
        <f>SUM(L41:N43)</f>
        <v>0</v>
      </c>
      <c r="M40" s="277"/>
      <c r="N40" s="278"/>
      <c r="O40" s="67" t="e">
        <f>L40*100/E31</f>
        <v>#DIV/0!</v>
      </c>
      <c r="Q40" s="18"/>
    </row>
    <row r="41" spans="1:17" s="1" customFormat="1" ht="65.25" customHeight="1">
      <c r="A41" s="287"/>
      <c r="B41" s="68"/>
      <c r="C41" s="69"/>
      <c r="D41" s="69"/>
      <c r="E41" s="69"/>
      <c r="F41" s="117"/>
      <c r="G41" s="69"/>
      <c r="H41" s="70"/>
      <c r="I41" s="279" t="s">
        <v>51</v>
      </c>
      <c r="J41" s="280"/>
      <c r="K41" s="280"/>
      <c r="L41" s="290">
        <v>0</v>
      </c>
      <c r="M41" s="291"/>
      <c r="N41" s="292"/>
      <c r="O41" s="67" t="e">
        <f>L41*100/E31</f>
        <v>#DIV/0!</v>
      </c>
      <c r="Q41" s="18"/>
    </row>
    <row r="42" spans="1:17" s="1" customFormat="1" ht="44.25" customHeight="1">
      <c r="A42" s="288"/>
      <c r="B42" s="71"/>
      <c r="C42" s="72"/>
      <c r="D42" s="72"/>
      <c r="E42" s="72"/>
      <c r="F42" s="118"/>
      <c r="G42" s="72"/>
      <c r="H42" s="73"/>
      <c r="I42" s="282" t="s">
        <v>52</v>
      </c>
      <c r="J42" s="283"/>
      <c r="K42" s="283"/>
      <c r="L42" s="290">
        <v>0</v>
      </c>
      <c r="M42" s="291"/>
      <c r="N42" s="292"/>
      <c r="O42" s="67" t="e">
        <f>L42*100/E31</f>
        <v>#DIV/0!</v>
      </c>
      <c r="Q42" s="18"/>
    </row>
    <row r="43" spans="1:17" s="1" customFormat="1" ht="42.75" customHeight="1">
      <c r="A43" s="288"/>
      <c r="B43" s="74"/>
      <c r="C43" s="75"/>
      <c r="D43" s="75"/>
      <c r="E43" s="75"/>
      <c r="F43" s="119"/>
      <c r="G43" s="75"/>
      <c r="H43" s="76"/>
      <c r="I43" s="284" t="s">
        <v>53</v>
      </c>
      <c r="J43" s="285"/>
      <c r="K43" s="286"/>
      <c r="L43" s="290">
        <v>0</v>
      </c>
      <c r="M43" s="291"/>
      <c r="N43" s="292"/>
      <c r="O43" s="67" t="e">
        <f>L43*100/E31</f>
        <v>#DIV/0!</v>
      </c>
      <c r="Q43" s="18"/>
    </row>
    <row r="44" spans="1:17" s="1" customFormat="1" ht="31.5" customHeight="1">
      <c r="A44" s="288"/>
      <c r="B44" s="268" t="s">
        <v>54</v>
      </c>
      <c r="C44" s="268"/>
      <c r="D44" s="268"/>
      <c r="E44" s="293"/>
      <c r="F44" s="294"/>
      <c r="G44" s="295"/>
      <c r="H44" s="66" t="e">
        <f>E44*100/C31</f>
        <v>#DIV/0!</v>
      </c>
      <c r="I44" s="296" t="s">
        <v>54</v>
      </c>
      <c r="J44" s="268"/>
      <c r="K44" s="268"/>
      <c r="L44" s="276">
        <f>SUM(L45:N47)</f>
        <v>0</v>
      </c>
      <c r="M44" s="277"/>
      <c r="N44" s="278"/>
      <c r="O44" s="67" t="e">
        <f>L44*100/E31</f>
        <v>#DIV/0!</v>
      </c>
      <c r="Q44" s="18"/>
    </row>
    <row r="45" spans="1:17" s="1" customFormat="1" ht="57" customHeight="1">
      <c r="A45" s="288"/>
      <c r="B45" s="68"/>
      <c r="C45" s="69"/>
      <c r="D45" s="69"/>
      <c r="E45" s="69"/>
      <c r="F45" s="117"/>
      <c r="G45" s="69"/>
      <c r="H45" s="70"/>
      <c r="I45" s="279" t="s">
        <v>55</v>
      </c>
      <c r="J45" s="280"/>
      <c r="K45" s="280"/>
      <c r="L45" s="281"/>
      <c r="M45" s="281"/>
      <c r="N45" s="281"/>
      <c r="O45" s="67" t="e">
        <f>L45*100/E31</f>
        <v>#DIV/0!</v>
      </c>
      <c r="Q45" s="18"/>
    </row>
    <row r="46" spans="1:17" s="1" customFormat="1" ht="61.5" customHeight="1">
      <c r="A46" s="288"/>
      <c r="B46" s="71"/>
      <c r="C46" s="72"/>
      <c r="D46" s="72"/>
      <c r="E46" s="72"/>
      <c r="F46" s="118"/>
      <c r="G46" s="72"/>
      <c r="H46" s="73"/>
      <c r="I46" s="282" t="s">
        <v>56</v>
      </c>
      <c r="J46" s="283"/>
      <c r="K46" s="283"/>
      <c r="L46" s="281">
        <v>0</v>
      </c>
      <c r="M46" s="281"/>
      <c r="N46" s="281"/>
      <c r="O46" s="67" t="e">
        <f>L46*100/E31</f>
        <v>#DIV/0!</v>
      </c>
      <c r="Q46" s="18"/>
    </row>
    <row r="47" spans="1:17" s="1" customFormat="1" ht="57" customHeight="1">
      <c r="A47" s="289"/>
      <c r="B47" s="74"/>
      <c r="C47" s="75"/>
      <c r="D47" s="75"/>
      <c r="E47" s="75"/>
      <c r="F47" s="119"/>
      <c r="G47" s="75"/>
      <c r="H47" s="76"/>
      <c r="I47" s="284" t="s">
        <v>57</v>
      </c>
      <c r="J47" s="285"/>
      <c r="K47" s="286"/>
      <c r="L47" s="281">
        <v>0</v>
      </c>
      <c r="M47" s="281"/>
      <c r="N47" s="281"/>
      <c r="O47" s="67" t="e">
        <f>L47*100/E31</f>
        <v>#DIV/0!</v>
      </c>
      <c r="Q47" s="18"/>
    </row>
    <row r="48" spans="1:17" s="1" customFormat="1" ht="37.5" customHeight="1">
      <c r="A48" s="77" t="s">
        <v>58</v>
      </c>
      <c r="B48" s="268" t="s">
        <v>59</v>
      </c>
      <c r="C48" s="268"/>
      <c r="D48" s="268"/>
      <c r="E48" s="269">
        <f>I11</f>
        <v>0</v>
      </c>
      <c r="F48" s="269"/>
      <c r="G48" s="269"/>
      <c r="H48" s="78" t="e">
        <f>E48*100/C31</f>
        <v>#DIV/0!</v>
      </c>
      <c r="I48" s="268" t="s">
        <v>60</v>
      </c>
      <c r="J48" s="268"/>
      <c r="K48" s="268"/>
      <c r="L48" s="269">
        <f>F31</f>
        <v>0</v>
      </c>
      <c r="M48" s="269"/>
      <c r="N48" s="269"/>
      <c r="O48" s="79" t="e">
        <f>L48*100/E31</f>
        <v>#DIV/0!</v>
      </c>
      <c r="Q48" s="18"/>
    </row>
    <row r="49" spans="1:17" s="1" customFormat="1" ht="21.75" customHeight="1" thickBot="1">
      <c r="A49" s="270" t="s">
        <v>61</v>
      </c>
      <c r="B49" s="271"/>
      <c r="C49" s="271"/>
      <c r="D49" s="271"/>
      <c r="E49" s="272">
        <f>SUM(E39,E48:G48)</f>
        <v>0</v>
      </c>
      <c r="F49" s="272"/>
      <c r="G49" s="272"/>
      <c r="H49" s="80" t="e">
        <f>SUM(H39,H48:H48)</f>
        <v>#DIV/0!</v>
      </c>
      <c r="I49" s="273" t="s">
        <v>61</v>
      </c>
      <c r="J49" s="274"/>
      <c r="K49" s="275"/>
      <c r="L49" s="272">
        <f>SUM(L39,L48:M48)</f>
        <v>0</v>
      </c>
      <c r="M49" s="272"/>
      <c r="N49" s="272"/>
      <c r="O49" s="81" t="e">
        <f>SUM(O39,O48:O48)</f>
        <v>#DIV/0!</v>
      </c>
      <c r="Q49" s="18"/>
    </row>
    <row r="50" spans="1:17" s="1" customFormat="1" ht="15" customHeight="1">
      <c r="F50" s="106"/>
      <c r="Q50" s="18"/>
    </row>
    <row r="51" spans="1:17" s="1" customFormat="1" ht="18.75" customHeight="1">
      <c r="A51" s="240" t="s">
        <v>62</v>
      </c>
      <c r="B51" s="240"/>
      <c r="C51" s="240"/>
      <c r="D51" s="240"/>
      <c r="E51" s="240"/>
      <c r="F51" s="240"/>
      <c r="G51" s="240"/>
      <c r="H51" s="240"/>
      <c r="I51" s="240"/>
      <c r="Q51" s="18"/>
    </row>
    <row r="52" spans="1:17" s="1" customFormat="1" ht="117" customHeight="1">
      <c r="A52" s="258"/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60"/>
      <c r="Q52" s="18"/>
    </row>
    <row r="53" spans="1:17" s="1" customFormat="1" ht="46.5" customHeight="1">
      <c r="A53" s="261" t="s">
        <v>63</v>
      </c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</row>
    <row r="54" spans="1:17" s="1" customFormat="1" ht="51" customHeight="1" thickBot="1">
      <c r="A54" s="230" t="s">
        <v>64</v>
      </c>
      <c r="B54" s="230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63"/>
      <c r="N54" s="263"/>
    </row>
    <row r="55" spans="1:17" s="1" customFormat="1" ht="22.5" customHeight="1">
      <c r="A55" s="123"/>
      <c r="B55" s="82"/>
      <c r="C55" s="82"/>
      <c r="D55" s="82"/>
      <c r="E55" s="83"/>
      <c r="F55" s="82"/>
      <c r="G55" s="82"/>
      <c r="H55" s="82"/>
      <c r="I55" s="84"/>
      <c r="J55" s="125"/>
      <c r="K55" s="264" t="s">
        <v>73</v>
      </c>
      <c r="L55" s="265"/>
      <c r="M55" s="266"/>
      <c r="N55" s="267"/>
      <c r="Q55" s="18"/>
    </row>
    <row r="56" spans="1:17" s="1" customFormat="1" ht="32.25" customHeight="1">
      <c r="A56" s="124"/>
      <c r="B56" s="85"/>
      <c r="C56" s="85"/>
      <c r="D56" s="85"/>
      <c r="E56" s="86"/>
      <c r="F56" s="85"/>
      <c r="G56" s="85"/>
      <c r="H56" s="85"/>
      <c r="I56" s="87"/>
      <c r="J56" s="126"/>
      <c r="K56" s="127"/>
      <c r="L56" s="88"/>
      <c r="M56" s="252" t="s">
        <v>76</v>
      </c>
      <c r="N56" s="253"/>
      <c r="Q56" s="18"/>
    </row>
    <row r="57" spans="1:17" s="1" customFormat="1" ht="62.25" customHeight="1" thickBot="1">
      <c r="A57" s="91" t="s">
        <v>14</v>
      </c>
      <c r="B57" s="89" t="s">
        <v>65</v>
      </c>
      <c r="C57" s="89" t="s">
        <v>66</v>
      </c>
      <c r="D57" s="89" t="s">
        <v>67</v>
      </c>
      <c r="E57" s="90" t="s">
        <v>68</v>
      </c>
      <c r="F57" s="89" t="s">
        <v>69</v>
      </c>
      <c r="G57" s="89" t="s">
        <v>70</v>
      </c>
      <c r="H57" s="89" t="s">
        <v>71</v>
      </c>
      <c r="I57" s="254" t="s">
        <v>72</v>
      </c>
      <c r="J57" s="255"/>
      <c r="K57" s="128" t="s">
        <v>74</v>
      </c>
      <c r="L57" s="89" t="s">
        <v>75</v>
      </c>
      <c r="M57" s="129" t="s">
        <v>25</v>
      </c>
      <c r="N57" s="92" t="s">
        <v>26</v>
      </c>
      <c r="Q57" s="18"/>
    </row>
    <row r="58" spans="1:17" s="1" customFormat="1" ht="17.25" customHeight="1" thickBot="1">
      <c r="A58" s="93">
        <v>1</v>
      </c>
      <c r="B58" s="94">
        <v>2</v>
      </c>
      <c r="C58" s="94">
        <v>3</v>
      </c>
      <c r="D58" s="94">
        <v>4</v>
      </c>
      <c r="E58" s="95">
        <v>5</v>
      </c>
      <c r="F58" s="95">
        <v>6</v>
      </c>
      <c r="G58" s="95">
        <v>7</v>
      </c>
      <c r="H58" s="95">
        <v>8</v>
      </c>
      <c r="I58" s="256">
        <v>9</v>
      </c>
      <c r="J58" s="257"/>
      <c r="K58" s="95">
        <v>10</v>
      </c>
      <c r="L58" s="95">
        <v>11</v>
      </c>
      <c r="M58" s="95">
        <v>12</v>
      </c>
      <c r="N58" s="96">
        <v>13</v>
      </c>
      <c r="Q58" s="18"/>
    </row>
    <row r="59" spans="1:17" s="1" customFormat="1" ht="13.5" thickBot="1">
      <c r="A59" s="109"/>
      <c r="B59" s="97"/>
      <c r="C59" s="155"/>
      <c r="D59" s="120" t="s">
        <v>124</v>
      </c>
      <c r="E59" s="98"/>
      <c r="F59" s="120"/>
      <c r="G59" s="97"/>
      <c r="H59" s="110"/>
      <c r="I59" s="204"/>
      <c r="J59" s="205"/>
      <c r="K59" s="177">
        <f>L59+M59+N59</f>
        <v>0</v>
      </c>
      <c r="L59" s="100">
        <v>0</v>
      </c>
      <c r="M59" s="100">
        <v>0</v>
      </c>
      <c r="N59" s="100">
        <v>0</v>
      </c>
      <c r="Q59" s="18"/>
    </row>
    <row r="60" spans="1:17" s="1" customFormat="1" ht="13.5" thickBot="1">
      <c r="A60" s="109"/>
      <c r="B60" s="97"/>
      <c r="C60" s="155"/>
      <c r="D60" s="120" t="s">
        <v>124</v>
      </c>
      <c r="E60" s="98"/>
      <c r="F60" s="120"/>
      <c r="G60" s="97"/>
      <c r="H60" s="110"/>
      <c r="I60" s="204"/>
      <c r="J60" s="205"/>
      <c r="K60" s="177">
        <f t="shared" ref="K60:K123" si="7">L60+M60+N60</f>
        <v>0</v>
      </c>
      <c r="L60" s="100">
        <v>0</v>
      </c>
      <c r="M60" s="100">
        <v>0</v>
      </c>
      <c r="N60" s="100">
        <v>0</v>
      </c>
      <c r="Q60" s="18"/>
    </row>
    <row r="61" spans="1:17" s="1" customFormat="1" ht="13.5" thickBot="1">
      <c r="A61" s="109"/>
      <c r="B61" s="97"/>
      <c r="C61" s="155"/>
      <c r="D61" s="120" t="s">
        <v>124</v>
      </c>
      <c r="E61" s="98"/>
      <c r="F61" s="120"/>
      <c r="G61" s="97"/>
      <c r="H61" s="110"/>
      <c r="I61" s="204"/>
      <c r="J61" s="205"/>
      <c r="K61" s="177">
        <f t="shared" si="7"/>
        <v>0</v>
      </c>
      <c r="L61" s="100">
        <v>0</v>
      </c>
      <c r="M61" s="100">
        <v>0</v>
      </c>
      <c r="N61" s="100">
        <v>0</v>
      </c>
      <c r="Q61" s="18"/>
    </row>
    <row r="62" spans="1:17" s="1" customFormat="1" ht="13.5" thickBot="1">
      <c r="A62" s="109"/>
      <c r="B62" s="97"/>
      <c r="C62" s="155"/>
      <c r="D62" s="120" t="s">
        <v>124</v>
      </c>
      <c r="E62" s="98"/>
      <c r="F62" s="120"/>
      <c r="G62" s="97"/>
      <c r="H62" s="110"/>
      <c r="I62" s="204"/>
      <c r="J62" s="205"/>
      <c r="K62" s="177">
        <f t="shared" si="7"/>
        <v>0</v>
      </c>
      <c r="L62" s="100">
        <v>0</v>
      </c>
      <c r="M62" s="100">
        <v>0</v>
      </c>
      <c r="N62" s="100">
        <v>0</v>
      </c>
      <c r="Q62" s="18"/>
    </row>
    <row r="63" spans="1:17" s="1" customFormat="1" ht="13.5" thickBot="1">
      <c r="A63" s="109"/>
      <c r="B63" s="97"/>
      <c r="C63" s="155"/>
      <c r="D63" s="120" t="s">
        <v>124</v>
      </c>
      <c r="E63" s="98"/>
      <c r="F63" s="120"/>
      <c r="G63" s="97"/>
      <c r="H63" s="110"/>
      <c r="I63" s="204"/>
      <c r="J63" s="205"/>
      <c r="K63" s="177">
        <f t="shared" si="7"/>
        <v>0</v>
      </c>
      <c r="L63" s="100">
        <v>0</v>
      </c>
      <c r="M63" s="100">
        <v>0</v>
      </c>
      <c r="N63" s="100">
        <v>0</v>
      </c>
      <c r="Q63" s="18"/>
    </row>
    <row r="64" spans="1:17" s="1" customFormat="1" ht="13.5" thickBot="1">
      <c r="A64" s="109"/>
      <c r="B64" s="97"/>
      <c r="C64" s="155"/>
      <c r="D64" s="120" t="s">
        <v>124</v>
      </c>
      <c r="E64" s="98"/>
      <c r="F64" s="120"/>
      <c r="G64" s="97"/>
      <c r="H64" s="110"/>
      <c r="I64" s="204"/>
      <c r="J64" s="205"/>
      <c r="K64" s="177">
        <f t="shared" si="7"/>
        <v>0</v>
      </c>
      <c r="L64" s="100">
        <v>0</v>
      </c>
      <c r="M64" s="100">
        <v>0</v>
      </c>
      <c r="N64" s="100">
        <v>0</v>
      </c>
      <c r="Q64" s="18"/>
    </row>
    <row r="65" spans="1:17" s="1" customFormat="1" ht="13.5" thickBot="1">
      <c r="A65" s="109"/>
      <c r="B65" s="97"/>
      <c r="C65" s="155"/>
      <c r="D65" s="120" t="s">
        <v>124</v>
      </c>
      <c r="E65" s="98"/>
      <c r="F65" s="120"/>
      <c r="G65" s="97"/>
      <c r="H65" s="110"/>
      <c r="I65" s="204"/>
      <c r="J65" s="205"/>
      <c r="K65" s="177">
        <f t="shared" si="7"/>
        <v>0</v>
      </c>
      <c r="L65" s="100">
        <v>0</v>
      </c>
      <c r="M65" s="100">
        <v>0</v>
      </c>
      <c r="N65" s="100">
        <v>0</v>
      </c>
      <c r="Q65" s="18"/>
    </row>
    <row r="66" spans="1:17" s="1" customFormat="1" ht="13.5" thickBot="1">
      <c r="A66" s="109"/>
      <c r="B66" s="97"/>
      <c r="C66" s="155"/>
      <c r="D66" s="120" t="s">
        <v>124</v>
      </c>
      <c r="E66" s="98"/>
      <c r="F66" s="120"/>
      <c r="G66" s="97"/>
      <c r="H66" s="110"/>
      <c r="I66" s="204"/>
      <c r="J66" s="205"/>
      <c r="K66" s="177">
        <f t="shared" si="7"/>
        <v>0</v>
      </c>
      <c r="L66" s="100">
        <v>0</v>
      </c>
      <c r="M66" s="100">
        <v>0</v>
      </c>
      <c r="N66" s="100">
        <v>0</v>
      </c>
      <c r="Q66" s="18"/>
    </row>
    <row r="67" spans="1:17" s="1" customFormat="1" ht="13.5" thickBot="1">
      <c r="A67" s="109"/>
      <c r="B67" s="97"/>
      <c r="C67" s="155"/>
      <c r="D67" s="120" t="s">
        <v>124</v>
      </c>
      <c r="E67" s="98"/>
      <c r="F67" s="120"/>
      <c r="G67" s="97"/>
      <c r="H67" s="110"/>
      <c r="I67" s="204"/>
      <c r="J67" s="205"/>
      <c r="K67" s="177">
        <f t="shared" si="7"/>
        <v>0</v>
      </c>
      <c r="L67" s="100">
        <v>0</v>
      </c>
      <c r="M67" s="100">
        <v>0</v>
      </c>
      <c r="N67" s="100">
        <v>0</v>
      </c>
      <c r="Q67" s="18"/>
    </row>
    <row r="68" spans="1:17" s="1" customFormat="1" ht="13.5" thickBot="1">
      <c r="A68" s="109"/>
      <c r="B68" s="97"/>
      <c r="C68" s="155"/>
      <c r="D68" s="120" t="s">
        <v>124</v>
      </c>
      <c r="E68" s="98"/>
      <c r="F68" s="120"/>
      <c r="G68" s="97"/>
      <c r="H68" s="110"/>
      <c r="I68" s="204"/>
      <c r="J68" s="205"/>
      <c r="K68" s="177">
        <f t="shared" si="7"/>
        <v>0</v>
      </c>
      <c r="L68" s="100">
        <v>0</v>
      </c>
      <c r="M68" s="100">
        <v>0</v>
      </c>
      <c r="N68" s="100">
        <v>0</v>
      </c>
      <c r="Q68" s="18"/>
    </row>
    <row r="69" spans="1:17" s="1" customFormat="1" ht="13.5" thickBot="1">
      <c r="A69" s="109"/>
      <c r="B69" s="97"/>
      <c r="C69" s="155"/>
      <c r="D69" s="120" t="s">
        <v>124</v>
      </c>
      <c r="E69" s="98"/>
      <c r="F69" s="120"/>
      <c r="G69" s="97"/>
      <c r="H69" s="110"/>
      <c r="I69" s="204"/>
      <c r="J69" s="205"/>
      <c r="K69" s="177">
        <f t="shared" si="7"/>
        <v>0</v>
      </c>
      <c r="L69" s="100">
        <v>0</v>
      </c>
      <c r="M69" s="100">
        <v>0</v>
      </c>
      <c r="N69" s="100">
        <v>0</v>
      </c>
      <c r="Q69" s="18"/>
    </row>
    <row r="70" spans="1:17" s="1" customFormat="1" ht="13.5" thickBot="1">
      <c r="A70" s="109"/>
      <c r="B70" s="97"/>
      <c r="C70" s="155"/>
      <c r="D70" s="120" t="s">
        <v>124</v>
      </c>
      <c r="E70" s="98"/>
      <c r="F70" s="120"/>
      <c r="G70" s="97"/>
      <c r="H70" s="110"/>
      <c r="I70" s="204"/>
      <c r="J70" s="205"/>
      <c r="K70" s="177">
        <f t="shared" si="7"/>
        <v>0</v>
      </c>
      <c r="L70" s="100">
        <v>0</v>
      </c>
      <c r="M70" s="100">
        <v>0</v>
      </c>
      <c r="N70" s="100">
        <v>0</v>
      </c>
      <c r="Q70" s="18"/>
    </row>
    <row r="71" spans="1:17" s="1" customFormat="1" ht="13.5" thickBot="1">
      <c r="A71" s="109"/>
      <c r="B71" s="97"/>
      <c r="C71" s="155"/>
      <c r="D71" s="120" t="s">
        <v>124</v>
      </c>
      <c r="E71" s="98"/>
      <c r="F71" s="120"/>
      <c r="G71" s="97"/>
      <c r="H71" s="110"/>
      <c r="I71" s="204"/>
      <c r="J71" s="205"/>
      <c r="K71" s="177">
        <f t="shared" si="7"/>
        <v>0</v>
      </c>
      <c r="L71" s="100">
        <v>0</v>
      </c>
      <c r="M71" s="100">
        <v>0</v>
      </c>
      <c r="N71" s="100">
        <v>0</v>
      </c>
      <c r="Q71" s="18"/>
    </row>
    <row r="72" spans="1:17" s="1" customFormat="1" ht="13.5" thickBot="1">
      <c r="A72" s="109"/>
      <c r="B72" s="97"/>
      <c r="C72" s="155"/>
      <c r="D72" s="120" t="s">
        <v>124</v>
      </c>
      <c r="E72" s="98"/>
      <c r="F72" s="120"/>
      <c r="G72" s="97"/>
      <c r="H72" s="110"/>
      <c r="I72" s="204"/>
      <c r="J72" s="205"/>
      <c r="K72" s="177">
        <f t="shared" si="7"/>
        <v>0</v>
      </c>
      <c r="L72" s="100">
        <v>0</v>
      </c>
      <c r="M72" s="100">
        <v>0</v>
      </c>
      <c r="N72" s="100">
        <v>0</v>
      </c>
      <c r="Q72" s="18"/>
    </row>
    <row r="73" spans="1:17" s="1" customFormat="1" ht="13.5" thickBot="1">
      <c r="A73" s="109"/>
      <c r="B73" s="97"/>
      <c r="C73" s="155"/>
      <c r="D73" s="120" t="s">
        <v>124</v>
      </c>
      <c r="E73" s="98"/>
      <c r="F73" s="120"/>
      <c r="G73" s="97"/>
      <c r="H73" s="110"/>
      <c r="I73" s="204"/>
      <c r="J73" s="205"/>
      <c r="K73" s="177">
        <f t="shared" si="7"/>
        <v>0</v>
      </c>
      <c r="L73" s="100">
        <v>0</v>
      </c>
      <c r="M73" s="100">
        <v>0</v>
      </c>
      <c r="N73" s="100">
        <v>0</v>
      </c>
      <c r="Q73" s="18"/>
    </row>
    <row r="74" spans="1:17" s="1" customFormat="1" ht="13.5" thickBot="1">
      <c r="A74" s="109"/>
      <c r="B74" s="97"/>
      <c r="C74" s="155"/>
      <c r="D74" s="120" t="s">
        <v>124</v>
      </c>
      <c r="E74" s="98"/>
      <c r="F74" s="120"/>
      <c r="G74" s="97"/>
      <c r="H74" s="110"/>
      <c r="I74" s="204"/>
      <c r="J74" s="205"/>
      <c r="K74" s="177">
        <f t="shared" si="7"/>
        <v>0</v>
      </c>
      <c r="L74" s="100">
        <v>0</v>
      </c>
      <c r="M74" s="100">
        <v>0</v>
      </c>
      <c r="N74" s="100">
        <v>0</v>
      </c>
      <c r="Q74" s="18"/>
    </row>
    <row r="75" spans="1:17" s="1" customFormat="1" ht="13.5" thickBot="1">
      <c r="A75" s="109"/>
      <c r="B75" s="97"/>
      <c r="C75" s="155"/>
      <c r="D75" s="120" t="s">
        <v>124</v>
      </c>
      <c r="E75" s="98"/>
      <c r="F75" s="120"/>
      <c r="G75" s="97"/>
      <c r="H75" s="110"/>
      <c r="I75" s="204"/>
      <c r="J75" s="205"/>
      <c r="K75" s="177">
        <f t="shared" si="7"/>
        <v>0</v>
      </c>
      <c r="L75" s="100">
        <v>0</v>
      </c>
      <c r="M75" s="100">
        <v>0</v>
      </c>
      <c r="N75" s="100">
        <v>0</v>
      </c>
      <c r="Q75" s="18"/>
    </row>
    <row r="76" spans="1:17" s="1" customFormat="1" ht="13.5" thickBot="1">
      <c r="A76" s="109"/>
      <c r="B76" s="97"/>
      <c r="C76" s="155"/>
      <c r="D76" s="120" t="s">
        <v>124</v>
      </c>
      <c r="E76" s="98"/>
      <c r="F76" s="120"/>
      <c r="G76" s="97"/>
      <c r="H76" s="110"/>
      <c r="I76" s="204"/>
      <c r="J76" s="205"/>
      <c r="K76" s="177">
        <f t="shared" si="7"/>
        <v>0</v>
      </c>
      <c r="L76" s="100">
        <v>0</v>
      </c>
      <c r="M76" s="100">
        <v>0</v>
      </c>
      <c r="N76" s="100">
        <v>0</v>
      </c>
      <c r="Q76" s="18"/>
    </row>
    <row r="77" spans="1:17" s="1" customFormat="1" ht="13.5" thickBot="1">
      <c r="A77" s="109"/>
      <c r="B77" s="97"/>
      <c r="C77" s="155"/>
      <c r="D77" s="120" t="s">
        <v>124</v>
      </c>
      <c r="E77" s="98"/>
      <c r="F77" s="120"/>
      <c r="G77" s="97"/>
      <c r="H77" s="110"/>
      <c r="I77" s="204"/>
      <c r="J77" s="205"/>
      <c r="K77" s="177">
        <f t="shared" si="7"/>
        <v>0</v>
      </c>
      <c r="L77" s="100">
        <v>0</v>
      </c>
      <c r="M77" s="100">
        <v>0</v>
      </c>
      <c r="N77" s="100">
        <v>0</v>
      </c>
      <c r="Q77" s="18"/>
    </row>
    <row r="78" spans="1:17" s="1" customFormat="1" ht="13.5" thickBot="1">
      <c r="A78" s="109"/>
      <c r="B78" s="97"/>
      <c r="C78" s="155"/>
      <c r="D78" s="120" t="s">
        <v>124</v>
      </c>
      <c r="E78" s="98"/>
      <c r="F78" s="120"/>
      <c r="G78" s="97"/>
      <c r="H78" s="110"/>
      <c r="I78" s="204"/>
      <c r="J78" s="205"/>
      <c r="K78" s="177">
        <f t="shared" si="7"/>
        <v>0</v>
      </c>
      <c r="L78" s="100">
        <v>0</v>
      </c>
      <c r="M78" s="100">
        <v>0</v>
      </c>
      <c r="N78" s="100">
        <v>0</v>
      </c>
      <c r="Q78" s="18"/>
    </row>
    <row r="79" spans="1:17" s="1" customFormat="1" ht="13.5" thickBot="1">
      <c r="A79" s="109"/>
      <c r="B79" s="97"/>
      <c r="C79" s="155"/>
      <c r="D79" s="120" t="s">
        <v>124</v>
      </c>
      <c r="E79" s="98"/>
      <c r="F79" s="120"/>
      <c r="G79" s="97"/>
      <c r="H79" s="110"/>
      <c r="I79" s="204"/>
      <c r="J79" s="205"/>
      <c r="K79" s="177">
        <f t="shared" si="7"/>
        <v>0</v>
      </c>
      <c r="L79" s="100">
        <v>0</v>
      </c>
      <c r="M79" s="100">
        <v>0</v>
      </c>
      <c r="N79" s="100">
        <v>0</v>
      </c>
      <c r="Q79" s="18"/>
    </row>
    <row r="80" spans="1:17" s="1" customFormat="1" ht="13.5" thickBot="1">
      <c r="A80" s="109"/>
      <c r="B80" s="97"/>
      <c r="C80" s="155"/>
      <c r="D80" s="120" t="s">
        <v>124</v>
      </c>
      <c r="E80" s="98"/>
      <c r="F80" s="120"/>
      <c r="G80" s="97"/>
      <c r="H80" s="110"/>
      <c r="I80" s="204"/>
      <c r="J80" s="205"/>
      <c r="K80" s="177">
        <f t="shared" si="7"/>
        <v>0</v>
      </c>
      <c r="L80" s="100">
        <v>0</v>
      </c>
      <c r="M80" s="100">
        <v>0</v>
      </c>
      <c r="N80" s="100">
        <v>0</v>
      </c>
      <c r="Q80" s="18"/>
    </row>
    <row r="81" spans="1:17" s="1" customFormat="1" ht="13.5" thickBot="1">
      <c r="A81" s="109"/>
      <c r="B81" s="97"/>
      <c r="C81" s="155"/>
      <c r="D81" s="120" t="s">
        <v>124</v>
      </c>
      <c r="E81" s="98"/>
      <c r="F81" s="120"/>
      <c r="G81" s="97"/>
      <c r="H81" s="110"/>
      <c r="I81" s="204"/>
      <c r="J81" s="205"/>
      <c r="K81" s="177">
        <f t="shared" si="7"/>
        <v>0</v>
      </c>
      <c r="L81" s="100">
        <v>0</v>
      </c>
      <c r="M81" s="100">
        <v>0</v>
      </c>
      <c r="N81" s="100">
        <v>0</v>
      </c>
      <c r="Q81" s="18"/>
    </row>
    <row r="82" spans="1:17" s="1" customFormat="1" ht="13.5" thickBot="1">
      <c r="A82" s="109"/>
      <c r="B82" s="97"/>
      <c r="C82" s="155"/>
      <c r="D82" s="120" t="s">
        <v>124</v>
      </c>
      <c r="E82" s="98"/>
      <c r="F82" s="120"/>
      <c r="G82" s="97"/>
      <c r="H82" s="110"/>
      <c r="I82" s="204"/>
      <c r="J82" s="205"/>
      <c r="K82" s="177">
        <f t="shared" si="7"/>
        <v>0</v>
      </c>
      <c r="L82" s="100">
        <v>0</v>
      </c>
      <c r="M82" s="100">
        <v>0</v>
      </c>
      <c r="N82" s="100">
        <v>0</v>
      </c>
      <c r="Q82" s="18"/>
    </row>
    <row r="83" spans="1:17" s="1" customFormat="1" ht="13.5" thickBot="1">
      <c r="A83" s="109"/>
      <c r="B83" s="97"/>
      <c r="C83" s="155"/>
      <c r="D83" s="120" t="s">
        <v>124</v>
      </c>
      <c r="E83" s="98"/>
      <c r="F83" s="120"/>
      <c r="G83" s="97"/>
      <c r="H83" s="110"/>
      <c r="I83" s="204"/>
      <c r="J83" s="205"/>
      <c r="K83" s="177">
        <f t="shared" si="7"/>
        <v>0</v>
      </c>
      <c r="L83" s="100">
        <v>0</v>
      </c>
      <c r="M83" s="100">
        <v>0</v>
      </c>
      <c r="N83" s="100">
        <v>0</v>
      </c>
      <c r="Q83" s="18"/>
    </row>
    <row r="84" spans="1:17" s="1" customFormat="1" ht="13.5" thickBot="1">
      <c r="A84" s="109"/>
      <c r="B84" s="97"/>
      <c r="C84" s="155"/>
      <c r="D84" s="120" t="s">
        <v>124</v>
      </c>
      <c r="E84" s="98"/>
      <c r="F84" s="120"/>
      <c r="G84" s="97"/>
      <c r="H84" s="110"/>
      <c r="I84" s="204"/>
      <c r="J84" s="205"/>
      <c r="K84" s="177">
        <f t="shared" si="7"/>
        <v>0</v>
      </c>
      <c r="L84" s="100">
        <v>0</v>
      </c>
      <c r="M84" s="100">
        <v>0</v>
      </c>
      <c r="N84" s="100">
        <v>0</v>
      </c>
      <c r="Q84" s="18"/>
    </row>
    <row r="85" spans="1:17" s="1" customFormat="1" ht="13.5" thickBot="1">
      <c r="A85" s="109"/>
      <c r="B85" s="97"/>
      <c r="C85" s="155"/>
      <c r="D85" s="120" t="s">
        <v>124</v>
      </c>
      <c r="E85" s="98"/>
      <c r="F85" s="120"/>
      <c r="G85" s="97"/>
      <c r="H85" s="110"/>
      <c r="I85" s="204"/>
      <c r="J85" s="205"/>
      <c r="K85" s="177">
        <f t="shared" si="7"/>
        <v>0</v>
      </c>
      <c r="L85" s="100">
        <v>0</v>
      </c>
      <c r="M85" s="100">
        <v>0</v>
      </c>
      <c r="N85" s="100">
        <v>0</v>
      </c>
      <c r="Q85" s="18"/>
    </row>
    <row r="86" spans="1:17" s="1" customFormat="1" ht="13.5" thickBot="1">
      <c r="A86" s="109"/>
      <c r="B86" s="97"/>
      <c r="C86" s="155"/>
      <c r="D86" s="120" t="s">
        <v>124</v>
      </c>
      <c r="E86" s="98"/>
      <c r="F86" s="120"/>
      <c r="G86" s="97"/>
      <c r="H86" s="110"/>
      <c r="I86" s="187"/>
      <c r="J86" s="188"/>
      <c r="K86" s="177">
        <f t="shared" si="7"/>
        <v>0</v>
      </c>
      <c r="L86" s="100">
        <v>0</v>
      </c>
      <c r="M86" s="100">
        <v>0</v>
      </c>
      <c r="N86" s="100">
        <v>0</v>
      </c>
      <c r="Q86" s="18"/>
    </row>
    <row r="87" spans="1:17" s="1" customFormat="1" ht="13.5" thickBot="1">
      <c r="A87" s="109"/>
      <c r="B87" s="97"/>
      <c r="C87" s="155"/>
      <c r="D87" s="120" t="s">
        <v>124</v>
      </c>
      <c r="E87" s="98"/>
      <c r="F87" s="120"/>
      <c r="G87" s="97"/>
      <c r="H87" s="110"/>
      <c r="I87" s="187"/>
      <c r="J87" s="188"/>
      <c r="K87" s="177">
        <f t="shared" si="7"/>
        <v>0</v>
      </c>
      <c r="L87" s="100">
        <v>0</v>
      </c>
      <c r="M87" s="100">
        <v>0</v>
      </c>
      <c r="N87" s="100">
        <v>0</v>
      </c>
      <c r="Q87" s="18"/>
    </row>
    <row r="88" spans="1:17" s="1" customFormat="1" ht="13.5" thickBot="1">
      <c r="A88" s="109"/>
      <c r="B88" s="97"/>
      <c r="C88" s="155"/>
      <c r="D88" s="120" t="s">
        <v>124</v>
      </c>
      <c r="E88" s="98"/>
      <c r="F88" s="120"/>
      <c r="G88" s="97"/>
      <c r="H88" s="110"/>
      <c r="I88" s="187"/>
      <c r="J88" s="188"/>
      <c r="K88" s="177">
        <f t="shared" si="7"/>
        <v>0</v>
      </c>
      <c r="L88" s="100">
        <v>0</v>
      </c>
      <c r="M88" s="100">
        <v>0</v>
      </c>
      <c r="N88" s="100">
        <v>0</v>
      </c>
      <c r="Q88" s="18"/>
    </row>
    <row r="89" spans="1:17" s="1" customFormat="1" ht="13.5" thickBot="1">
      <c r="A89" s="109"/>
      <c r="B89" s="97"/>
      <c r="C89" s="155"/>
      <c r="D89" s="120" t="s">
        <v>124</v>
      </c>
      <c r="E89" s="98"/>
      <c r="F89" s="120"/>
      <c r="G89" s="97"/>
      <c r="H89" s="110"/>
      <c r="I89" s="187"/>
      <c r="J89" s="188"/>
      <c r="K89" s="177">
        <f t="shared" si="7"/>
        <v>0</v>
      </c>
      <c r="L89" s="100">
        <v>0</v>
      </c>
      <c r="M89" s="100">
        <v>0</v>
      </c>
      <c r="N89" s="100">
        <v>0</v>
      </c>
      <c r="Q89" s="18"/>
    </row>
    <row r="90" spans="1:17" s="1" customFormat="1" ht="13.5" thickBot="1">
      <c r="A90" s="109"/>
      <c r="B90" s="97"/>
      <c r="C90" s="155"/>
      <c r="D90" s="120" t="s">
        <v>124</v>
      </c>
      <c r="E90" s="98"/>
      <c r="F90" s="120"/>
      <c r="G90" s="97"/>
      <c r="H90" s="110"/>
      <c r="I90" s="187"/>
      <c r="J90" s="188"/>
      <c r="K90" s="177">
        <f t="shared" si="7"/>
        <v>0</v>
      </c>
      <c r="L90" s="100">
        <v>0</v>
      </c>
      <c r="M90" s="100">
        <v>0</v>
      </c>
      <c r="N90" s="100">
        <v>0</v>
      </c>
      <c r="Q90" s="18"/>
    </row>
    <row r="91" spans="1:17" s="1" customFormat="1" ht="13.5" thickBot="1">
      <c r="A91" s="109"/>
      <c r="B91" s="97"/>
      <c r="C91" s="155"/>
      <c r="D91" s="120" t="s">
        <v>124</v>
      </c>
      <c r="E91" s="98"/>
      <c r="F91" s="120"/>
      <c r="G91" s="97"/>
      <c r="H91" s="110"/>
      <c r="I91" s="187"/>
      <c r="J91" s="188"/>
      <c r="K91" s="177">
        <f t="shared" si="7"/>
        <v>0</v>
      </c>
      <c r="L91" s="100">
        <v>0</v>
      </c>
      <c r="M91" s="100">
        <v>0</v>
      </c>
      <c r="N91" s="100">
        <v>0</v>
      </c>
      <c r="Q91" s="18"/>
    </row>
    <row r="92" spans="1:17" s="1" customFormat="1" ht="13.5" thickBot="1">
      <c r="A92" s="109"/>
      <c r="B92" s="97"/>
      <c r="C92" s="155"/>
      <c r="D92" s="120" t="s">
        <v>124</v>
      </c>
      <c r="E92" s="98"/>
      <c r="F92" s="120"/>
      <c r="G92" s="97"/>
      <c r="H92" s="110"/>
      <c r="I92" s="187"/>
      <c r="J92" s="188"/>
      <c r="K92" s="177">
        <f t="shared" si="7"/>
        <v>0</v>
      </c>
      <c r="L92" s="100">
        <v>0</v>
      </c>
      <c r="M92" s="100">
        <v>0</v>
      </c>
      <c r="N92" s="100">
        <v>0</v>
      </c>
      <c r="Q92" s="18"/>
    </row>
    <row r="93" spans="1:17" s="1" customFormat="1" ht="13.5" thickBot="1">
      <c r="A93" s="109"/>
      <c r="B93" s="97"/>
      <c r="C93" s="155"/>
      <c r="D93" s="120" t="s">
        <v>124</v>
      </c>
      <c r="E93" s="98"/>
      <c r="F93" s="120"/>
      <c r="G93" s="97"/>
      <c r="H93" s="110"/>
      <c r="I93" s="187"/>
      <c r="J93" s="188"/>
      <c r="K93" s="177">
        <f t="shared" si="7"/>
        <v>0</v>
      </c>
      <c r="L93" s="100">
        <v>0</v>
      </c>
      <c r="M93" s="100">
        <v>0</v>
      </c>
      <c r="N93" s="100">
        <v>0</v>
      </c>
      <c r="Q93" s="18"/>
    </row>
    <row r="94" spans="1:17" s="1" customFormat="1" ht="13.5" thickBot="1">
      <c r="A94" s="109"/>
      <c r="B94" s="97"/>
      <c r="C94" s="155"/>
      <c r="D94" s="120" t="s">
        <v>124</v>
      </c>
      <c r="E94" s="98"/>
      <c r="F94" s="120"/>
      <c r="G94" s="97"/>
      <c r="H94" s="110"/>
      <c r="I94" s="187"/>
      <c r="J94" s="188"/>
      <c r="K94" s="177">
        <f t="shared" si="7"/>
        <v>0</v>
      </c>
      <c r="L94" s="100">
        <v>0</v>
      </c>
      <c r="M94" s="100">
        <v>0</v>
      </c>
      <c r="N94" s="100">
        <v>0</v>
      </c>
      <c r="Q94" s="18"/>
    </row>
    <row r="95" spans="1:17" s="1" customFormat="1" ht="13.5" thickBot="1">
      <c r="A95" s="109"/>
      <c r="B95" s="97"/>
      <c r="C95" s="155"/>
      <c r="D95" s="120" t="s">
        <v>124</v>
      </c>
      <c r="E95" s="98"/>
      <c r="F95" s="120"/>
      <c r="G95" s="97"/>
      <c r="H95" s="110"/>
      <c r="I95" s="187"/>
      <c r="J95" s="188"/>
      <c r="K95" s="177">
        <f t="shared" si="7"/>
        <v>0</v>
      </c>
      <c r="L95" s="100">
        <v>0</v>
      </c>
      <c r="M95" s="100">
        <v>0</v>
      </c>
      <c r="N95" s="100">
        <v>0</v>
      </c>
      <c r="Q95" s="18"/>
    </row>
    <row r="96" spans="1:17" s="1" customFormat="1" ht="13.5" thickBot="1">
      <c r="A96" s="109"/>
      <c r="B96" s="97"/>
      <c r="C96" s="155"/>
      <c r="D96" s="120" t="s">
        <v>124</v>
      </c>
      <c r="E96" s="98"/>
      <c r="F96" s="120"/>
      <c r="G96" s="97"/>
      <c r="H96" s="110"/>
      <c r="I96" s="187"/>
      <c r="J96" s="188"/>
      <c r="K96" s="177">
        <f t="shared" si="7"/>
        <v>0</v>
      </c>
      <c r="L96" s="100">
        <v>0</v>
      </c>
      <c r="M96" s="100">
        <v>0</v>
      </c>
      <c r="N96" s="100">
        <v>0</v>
      </c>
      <c r="Q96" s="18"/>
    </row>
    <row r="97" spans="1:17" s="1" customFormat="1" ht="13.5" thickBot="1">
      <c r="A97" s="109"/>
      <c r="B97" s="97"/>
      <c r="C97" s="155"/>
      <c r="D97" s="120" t="s">
        <v>124</v>
      </c>
      <c r="E97" s="98"/>
      <c r="F97" s="120"/>
      <c r="G97" s="97"/>
      <c r="H97" s="110"/>
      <c r="I97" s="187"/>
      <c r="J97" s="188"/>
      <c r="K97" s="177">
        <f t="shared" si="7"/>
        <v>0</v>
      </c>
      <c r="L97" s="100">
        <v>0</v>
      </c>
      <c r="M97" s="100">
        <v>0</v>
      </c>
      <c r="N97" s="100">
        <v>0</v>
      </c>
      <c r="Q97" s="18"/>
    </row>
    <row r="98" spans="1:17" s="1" customFormat="1" ht="13.5" thickBot="1">
      <c r="A98" s="109"/>
      <c r="B98" s="97"/>
      <c r="C98" s="155"/>
      <c r="D98" s="120" t="s">
        <v>124</v>
      </c>
      <c r="E98" s="98"/>
      <c r="F98" s="120"/>
      <c r="G98" s="97"/>
      <c r="H98" s="110"/>
      <c r="I98" s="187"/>
      <c r="J98" s="188"/>
      <c r="K98" s="177">
        <f t="shared" si="7"/>
        <v>0</v>
      </c>
      <c r="L98" s="100">
        <v>0</v>
      </c>
      <c r="M98" s="100">
        <v>0</v>
      </c>
      <c r="N98" s="100">
        <v>0</v>
      </c>
      <c r="Q98" s="18"/>
    </row>
    <row r="99" spans="1:17" s="1" customFormat="1" ht="13.5" thickBot="1">
      <c r="A99" s="109"/>
      <c r="B99" s="97"/>
      <c r="C99" s="155"/>
      <c r="D99" s="120" t="s">
        <v>124</v>
      </c>
      <c r="E99" s="98"/>
      <c r="F99" s="120"/>
      <c r="G99" s="97"/>
      <c r="H99" s="110"/>
      <c r="I99" s="187"/>
      <c r="J99" s="188"/>
      <c r="K99" s="177">
        <f t="shared" si="7"/>
        <v>0</v>
      </c>
      <c r="L99" s="100">
        <v>0</v>
      </c>
      <c r="M99" s="100">
        <v>0</v>
      </c>
      <c r="N99" s="100">
        <v>0</v>
      </c>
      <c r="Q99" s="18"/>
    </row>
    <row r="100" spans="1:17" s="1" customFormat="1" ht="13.5" thickBot="1">
      <c r="A100" s="109"/>
      <c r="B100" s="97"/>
      <c r="C100" s="155"/>
      <c r="D100" s="120" t="s">
        <v>124</v>
      </c>
      <c r="E100" s="98"/>
      <c r="F100" s="120"/>
      <c r="G100" s="97"/>
      <c r="H100" s="110"/>
      <c r="I100" s="187"/>
      <c r="J100" s="188"/>
      <c r="K100" s="177">
        <f t="shared" si="7"/>
        <v>0</v>
      </c>
      <c r="L100" s="100">
        <v>0</v>
      </c>
      <c r="M100" s="100">
        <v>0</v>
      </c>
      <c r="N100" s="100">
        <v>0</v>
      </c>
      <c r="Q100" s="18"/>
    </row>
    <row r="101" spans="1:17" s="1" customFormat="1" ht="13.5" thickBot="1">
      <c r="A101" s="109"/>
      <c r="B101" s="97"/>
      <c r="C101" s="155"/>
      <c r="D101" s="120" t="s">
        <v>124</v>
      </c>
      <c r="E101" s="98"/>
      <c r="F101" s="120"/>
      <c r="G101" s="97"/>
      <c r="H101" s="110"/>
      <c r="I101" s="187"/>
      <c r="J101" s="188"/>
      <c r="K101" s="177">
        <f t="shared" si="7"/>
        <v>0</v>
      </c>
      <c r="L101" s="100">
        <v>0</v>
      </c>
      <c r="M101" s="100">
        <v>0</v>
      </c>
      <c r="N101" s="100">
        <v>0</v>
      </c>
      <c r="Q101" s="18"/>
    </row>
    <row r="102" spans="1:17" s="1" customFormat="1" ht="13.5" thickBot="1">
      <c r="A102" s="109"/>
      <c r="B102" s="97"/>
      <c r="C102" s="155"/>
      <c r="D102" s="120" t="s">
        <v>124</v>
      </c>
      <c r="E102" s="98"/>
      <c r="F102" s="120"/>
      <c r="G102" s="97"/>
      <c r="H102" s="110"/>
      <c r="I102" s="187"/>
      <c r="J102" s="188"/>
      <c r="K102" s="177">
        <f t="shared" si="7"/>
        <v>0</v>
      </c>
      <c r="L102" s="100">
        <v>0</v>
      </c>
      <c r="M102" s="100">
        <v>0</v>
      </c>
      <c r="N102" s="100">
        <v>0</v>
      </c>
      <c r="Q102" s="18"/>
    </row>
    <row r="103" spans="1:17" s="1" customFormat="1" ht="13.5" thickBot="1">
      <c r="A103" s="109"/>
      <c r="B103" s="97"/>
      <c r="C103" s="155"/>
      <c r="D103" s="120" t="s">
        <v>124</v>
      </c>
      <c r="E103" s="98"/>
      <c r="F103" s="120"/>
      <c r="G103" s="97"/>
      <c r="H103" s="110"/>
      <c r="I103" s="187"/>
      <c r="J103" s="188"/>
      <c r="K103" s="177">
        <f t="shared" si="7"/>
        <v>0</v>
      </c>
      <c r="L103" s="100">
        <v>0</v>
      </c>
      <c r="M103" s="100">
        <v>0</v>
      </c>
      <c r="N103" s="100">
        <v>0</v>
      </c>
      <c r="Q103" s="18"/>
    </row>
    <row r="104" spans="1:17" s="1" customFormat="1" ht="13.5" thickBot="1">
      <c r="A104" s="109"/>
      <c r="B104" s="97"/>
      <c r="C104" s="155"/>
      <c r="D104" s="120" t="s">
        <v>124</v>
      </c>
      <c r="E104" s="98"/>
      <c r="F104" s="120"/>
      <c r="G104" s="97"/>
      <c r="H104" s="110"/>
      <c r="I104" s="187"/>
      <c r="J104" s="188"/>
      <c r="K104" s="177">
        <f t="shared" si="7"/>
        <v>0</v>
      </c>
      <c r="L104" s="100">
        <v>0</v>
      </c>
      <c r="M104" s="100">
        <v>0</v>
      </c>
      <c r="N104" s="100">
        <v>0</v>
      </c>
      <c r="Q104" s="18"/>
    </row>
    <row r="105" spans="1:17" s="1" customFormat="1" ht="13.5" thickBot="1">
      <c r="A105" s="109"/>
      <c r="B105" s="97"/>
      <c r="C105" s="155"/>
      <c r="D105" s="120" t="s">
        <v>124</v>
      </c>
      <c r="E105" s="98"/>
      <c r="F105" s="120"/>
      <c r="G105" s="97"/>
      <c r="H105" s="110"/>
      <c r="I105" s="187"/>
      <c r="J105" s="188"/>
      <c r="K105" s="177">
        <f t="shared" si="7"/>
        <v>0</v>
      </c>
      <c r="L105" s="100">
        <v>0</v>
      </c>
      <c r="M105" s="100">
        <v>0</v>
      </c>
      <c r="N105" s="100">
        <v>0</v>
      </c>
      <c r="Q105" s="18"/>
    </row>
    <row r="106" spans="1:17" s="1" customFormat="1" ht="13.5" thickBot="1">
      <c r="A106" s="109"/>
      <c r="B106" s="97"/>
      <c r="C106" s="155"/>
      <c r="D106" s="120" t="s">
        <v>124</v>
      </c>
      <c r="E106" s="98"/>
      <c r="F106" s="120"/>
      <c r="G106" s="97"/>
      <c r="H106" s="110"/>
      <c r="I106" s="187"/>
      <c r="J106" s="188"/>
      <c r="K106" s="177">
        <f t="shared" si="7"/>
        <v>0</v>
      </c>
      <c r="L106" s="100">
        <v>0</v>
      </c>
      <c r="M106" s="100">
        <v>0</v>
      </c>
      <c r="N106" s="100">
        <v>0</v>
      </c>
      <c r="Q106" s="18"/>
    </row>
    <row r="107" spans="1:17" s="1" customFormat="1" ht="13.5" thickBot="1">
      <c r="A107" s="109"/>
      <c r="B107" s="97"/>
      <c r="C107" s="155"/>
      <c r="D107" s="120" t="s">
        <v>124</v>
      </c>
      <c r="E107" s="98"/>
      <c r="F107" s="120"/>
      <c r="G107" s="97"/>
      <c r="H107" s="110"/>
      <c r="I107" s="187"/>
      <c r="J107" s="188"/>
      <c r="K107" s="177">
        <f t="shared" si="7"/>
        <v>0</v>
      </c>
      <c r="L107" s="100">
        <v>0</v>
      </c>
      <c r="M107" s="100">
        <v>0</v>
      </c>
      <c r="N107" s="100">
        <v>0</v>
      </c>
      <c r="Q107" s="18"/>
    </row>
    <row r="108" spans="1:17" s="1" customFormat="1" ht="13.5" thickBot="1">
      <c r="A108" s="109"/>
      <c r="B108" s="97"/>
      <c r="C108" s="155"/>
      <c r="D108" s="120" t="s">
        <v>124</v>
      </c>
      <c r="E108" s="98"/>
      <c r="F108" s="120"/>
      <c r="G108" s="97"/>
      <c r="H108" s="110"/>
      <c r="I108" s="187"/>
      <c r="J108" s="188"/>
      <c r="K108" s="177">
        <f t="shared" si="7"/>
        <v>0</v>
      </c>
      <c r="L108" s="100">
        <v>0</v>
      </c>
      <c r="M108" s="100">
        <v>0</v>
      </c>
      <c r="N108" s="100">
        <v>0</v>
      </c>
      <c r="Q108" s="18"/>
    </row>
    <row r="109" spans="1:17" s="1" customFormat="1" ht="13.5" thickBot="1">
      <c r="A109" s="109"/>
      <c r="B109" s="97"/>
      <c r="C109" s="155"/>
      <c r="D109" s="120" t="s">
        <v>124</v>
      </c>
      <c r="E109" s="98"/>
      <c r="F109" s="120"/>
      <c r="G109" s="97"/>
      <c r="H109" s="110"/>
      <c r="I109" s="204"/>
      <c r="J109" s="205"/>
      <c r="K109" s="177">
        <f t="shared" si="7"/>
        <v>0</v>
      </c>
      <c r="L109" s="100">
        <v>0</v>
      </c>
      <c r="M109" s="100">
        <v>0</v>
      </c>
      <c r="N109" s="100">
        <v>0</v>
      </c>
      <c r="Q109" s="18"/>
    </row>
    <row r="110" spans="1:17" s="1" customFormat="1" ht="13.5" thickBot="1">
      <c r="A110" s="109"/>
      <c r="B110" s="97"/>
      <c r="C110" s="155"/>
      <c r="D110" s="120" t="s">
        <v>124</v>
      </c>
      <c r="E110" s="98"/>
      <c r="F110" s="120"/>
      <c r="G110" s="97"/>
      <c r="H110" s="110"/>
      <c r="I110" s="204"/>
      <c r="J110" s="205"/>
      <c r="K110" s="177">
        <f t="shared" si="7"/>
        <v>0</v>
      </c>
      <c r="L110" s="100">
        <v>0</v>
      </c>
      <c r="M110" s="100">
        <v>0</v>
      </c>
      <c r="N110" s="100">
        <v>0</v>
      </c>
      <c r="Q110" s="18"/>
    </row>
    <row r="111" spans="1:17" s="1" customFormat="1" ht="13.5" thickBot="1">
      <c r="A111" s="109"/>
      <c r="B111" s="97"/>
      <c r="C111" s="155"/>
      <c r="D111" s="120" t="s">
        <v>124</v>
      </c>
      <c r="E111" s="98"/>
      <c r="F111" s="120"/>
      <c r="G111" s="97"/>
      <c r="H111" s="110"/>
      <c r="I111" s="204"/>
      <c r="J111" s="205"/>
      <c r="K111" s="177">
        <f t="shared" si="7"/>
        <v>0</v>
      </c>
      <c r="L111" s="100">
        <v>0</v>
      </c>
      <c r="M111" s="100">
        <v>0</v>
      </c>
      <c r="N111" s="100">
        <v>0</v>
      </c>
      <c r="Q111" s="18"/>
    </row>
    <row r="112" spans="1:17" s="1" customFormat="1" ht="13.5" thickBot="1">
      <c r="A112" s="109"/>
      <c r="B112" s="97"/>
      <c r="C112" s="155"/>
      <c r="D112" s="120" t="s">
        <v>124</v>
      </c>
      <c r="E112" s="98"/>
      <c r="F112" s="120"/>
      <c r="G112" s="97"/>
      <c r="H112" s="110"/>
      <c r="I112" s="204"/>
      <c r="J112" s="205"/>
      <c r="K112" s="177">
        <f t="shared" si="7"/>
        <v>0</v>
      </c>
      <c r="L112" s="100">
        <v>0</v>
      </c>
      <c r="M112" s="100">
        <v>0</v>
      </c>
      <c r="N112" s="100">
        <v>0</v>
      </c>
      <c r="Q112" s="18"/>
    </row>
    <row r="113" spans="1:17" s="1" customFormat="1" ht="13.5" thickBot="1">
      <c r="A113" s="109"/>
      <c r="B113" s="97"/>
      <c r="C113" s="155"/>
      <c r="D113" s="120" t="s">
        <v>124</v>
      </c>
      <c r="E113" s="98"/>
      <c r="F113" s="120"/>
      <c r="G113" s="97"/>
      <c r="H113" s="110"/>
      <c r="I113" s="204"/>
      <c r="J113" s="205"/>
      <c r="K113" s="177">
        <f t="shared" si="7"/>
        <v>0</v>
      </c>
      <c r="L113" s="100">
        <v>0</v>
      </c>
      <c r="M113" s="100">
        <v>0</v>
      </c>
      <c r="N113" s="100">
        <v>0</v>
      </c>
      <c r="Q113" s="18"/>
    </row>
    <row r="114" spans="1:17" s="1" customFormat="1" ht="13.5" thickBot="1">
      <c r="A114" s="109"/>
      <c r="B114" s="97"/>
      <c r="C114" s="155"/>
      <c r="D114" s="120" t="s">
        <v>124</v>
      </c>
      <c r="E114" s="98"/>
      <c r="F114" s="120"/>
      <c r="G114" s="97"/>
      <c r="H114" s="110"/>
      <c r="I114" s="204"/>
      <c r="J114" s="205"/>
      <c r="K114" s="177">
        <f t="shared" si="7"/>
        <v>0</v>
      </c>
      <c r="L114" s="100">
        <v>0</v>
      </c>
      <c r="M114" s="100">
        <v>0</v>
      </c>
      <c r="N114" s="100">
        <v>0</v>
      </c>
      <c r="Q114" s="18"/>
    </row>
    <row r="115" spans="1:17" s="1" customFormat="1" ht="13.5" thickBot="1">
      <c r="A115" s="109"/>
      <c r="B115" s="97"/>
      <c r="C115" s="155"/>
      <c r="D115" s="120" t="s">
        <v>124</v>
      </c>
      <c r="E115" s="98"/>
      <c r="F115" s="120"/>
      <c r="G115" s="97"/>
      <c r="H115" s="110"/>
      <c r="I115" s="204"/>
      <c r="J115" s="205"/>
      <c r="K115" s="177">
        <f t="shared" si="7"/>
        <v>0</v>
      </c>
      <c r="L115" s="100">
        <v>0</v>
      </c>
      <c r="M115" s="100">
        <v>0</v>
      </c>
      <c r="N115" s="100">
        <v>0</v>
      </c>
      <c r="Q115" s="18"/>
    </row>
    <row r="116" spans="1:17" s="1" customFormat="1" ht="13.5" thickBot="1">
      <c r="A116" s="109"/>
      <c r="B116" s="97"/>
      <c r="C116" s="155"/>
      <c r="D116" s="120" t="s">
        <v>124</v>
      </c>
      <c r="E116" s="98"/>
      <c r="F116" s="120"/>
      <c r="G116" s="97"/>
      <c r="H116" s="110"/>
      <c r="I116" s="204"/>
      <c r="J116" s="205"/>
      <c r="K116" s="177">
        <f t="shared" si="7"/>
        <v>0</v>
      </c>
      <c r="L116" s="100">
        <v>0</v>
      </c>
      <c r="M116" s="100">
        <v>0</v>
      </c>
      <c r="N116" s="100">
        <v>0</v>
      </c>
      <c r="Q116" s="18"/>
    </row>
    <row r="117" spans="1:17" s="1" customFormat="1" ht="13.5" thickBot="1">
      <c r="A117" s="109"/>
      <c r="B117" s="97"/>
      <c r="C117" s="155"/>
      <c r="D117" s="120" t="s">
        <v>124</v>
      </c>
      <c r="E117" s="98"/>
      <c r="F117" s="120"/>
      <c r="G117" s="97"/>
      <c r="H117" s="110"/>
      <c r="I117" s="204"/>
      <c r="J117" s="205"/>
      <c r="K117" s="177">
        <f t="shared" si="7"/>
        <v>0</v>
      </c>
      <c r="L117" s="100">
        <v>0</v>
      </c>
      <c r="M117" s="100">
        <v>0</v>
      </c>
      <c r="N117" s="100">
        <v>0</v>
      </c>
      <c r="Q117" s="18"/>
    </row>
    <row r="118" spans="1:17" s="1" customFormat="1" ht="13.5" thickBot="1">
      <c r="A118" s="109"/>
      <c r="B118" s="97"/>
      <c r="C118" s="155"/>
      <c r="D118" s="120" t="s">
        <v>124</v>
      </c>
      <c r="E118" s="98"/>
      <c r="F118" s="120"/>
      <c r="G118" s="97"/>
      <c r="H118" s="110"/>
      <c r="I118" s="204"/>
      <c r="J118" s="205"/>
      <c r="K118" s="177">
        <f t="shared" si="7"/>
        <v>0</v>
      </c>
      <c r="L118" s="100">
        <v>0</v>
      </c>
      <c r="M118" s="100">
        <v>0</v>
      </c>
      <c r="N118" s="100">
        <v>0</v>
      </c>
      <c r="Q118" s="18"/>
    </row>
    <row r="119" spans="1:17" s="1" customFormat="1" ht="13.5" thickBot="1">
      <c r="A119" s="109"/>
      <c r="B119" s="97"/>
      <c r="C119" s="155"/>
      <c r="D119" s="120" t="s">
        <v>124</v>
      </c>
      <c r="E119" s="98"/>
      <c r="F119" s="120"/>
      <c r="G119" s="97"/>
      <c r="H119" s="110"/>
      <c r="I119" s="204"/>
      <c r="J119" s="205"/>
      <c r="K119" s="177">
        <f t="shared" si="7"/>
        <v>0</v>
      </c>
      <c r="L119" s="100">
        <v>0</v>
      </c>
      <c r="M119" s="100">
        <v>0</v>
      </c>
      <c r="N119" s="100">
        <v>0</v>
      </c>
      <c r="Q119" s="18"/>
    </row>
    <row r="120" spans="1:17" s="1" customFormat="1" ht="13.5" thickBot="1">
      <c r="A120" s="109"/>
      <c r="B120" s="97"/>
      <c r="C120" s="155"/>
      <c r="D120" s="120" t="s">
        <v>124</v>
      </c>
      <c r="E120" s="98"/>
      <c r="F120" s="120"/>
      <c r="G120" s="97"/>
      <c r="H120" s="110"/>
      <c r="I120" s="204"/>
      <c r="J120" s="205"/>
      <c r="K120" s="177">
        <f t="shared" si="7"/>
        <v>0</v>
      </c>
      <c r="L120" s="100">
        <v>0</v>
      </c>
      <c r="M120" s="100">
        <v>0</v>
      </c>
      <c r="N120" s="100">
        <v>0</v>
      </c>
      <c r="Q120" s="18"/>
    </row>
    <row r="121" spans="1:17" s="1" customFormat="1" ht="13.5" thickBot="1">
      <c r="A121" s="109"/>
      <c r="B121" s="97"/>
      <c r="C121" s="155"/>
      <c r="D121" s="120" t="s">
        <v>124</v>
      </c>
      <c r="E121" s="98"/>
      <c r="F121" s="120"/>
      <c r="G121" s="97"/>
      <c r="H121" s="110"/>
      <c r="I121" s="204"/>
      <c r="J121" s="205"/>
      <c r="K121" s="177">
        <f t="shared" si="7"/>
        <v>0</v>
      </c>
      <c r="L121" s="100">
        <v>0</v>
      </c>
      <c r="M121" s="100">
        <v>0</v>
      </c>
      <c r="N121" s="100">
        <v>0</v>
      </c>
      <c r="Q121" s="18"/>
    </row>
    <row r="122" spans="1:17" s="1" customFormat="1" ht="13.5" thickBot="1">
      <c r="A122" s="109"/>
      <c r="B122" s="97"/>
      <c r="C122" s="155"/>
      <c r="D122" s="120" t="s">
        <v>124</v>
      </c>
      <c r="E122" s="98"/>
      <c r="F122" s="120"/>
      <c r="G122" s="97"/>
      <c r="H122" s="110"/>
      <c r="I122" s="204"/>
      <c r="J122" s="205"/>
      <c r="K122" s="177">
        <f t="shared" si="7"/>
        <v>0</v>
      </c>
      <c r="L122" s="100">
        <v>0</v>
      </c>
      <c r="M122" s="100">
        <v>0</v>
      </c>
      <c r="N122" s="100">
        <v>0</v>
      </c>
      <c r="Q122" s="18"/>
    </row>
    <row r="123" spans="1:17" s="1" customFormat="1" ht="13.5" thickBot="1">
      <c r="A123" s="109"/>
      <c r="B123" s="97"/>
      <c r="C123" s="155"/>
      <c r="D123" s="120" t="s">
        <v>124</v>
      </c>
      <c r="E123" s="98"/>
      <c r="F123" s="120"/>
      <c r="G123" s="97"/>
      <c r="H123" s="110"/>
      <c r="I123" s="204"/>
      <c r="J123" s="205"/>
      <c r="K123" s="177">
        <f t="shared" si="7"/>
        <v>0</v>
      </c>
      <c r="L123" s="100">
        <v>0</v>
      </c>
      <c r="M123" s="100">
        <v>0</v>
      </c>
      <c r="N123" s="100">
        <v>0</v>
      </c>
      <c r="Q123" s="18"/>
    </row>
    <row r="124" spans="1:17" s="1" customFormat="1" ht="13.5" thickBot="1">
      <c r="A124" s="109"/>
      <c r="B124" s="97"/>
      <c r="C124" s="155"/>
      <c r="D124" s="120" t="s">
        <v>124</v>
      </c>
      <c r="E124" s="98"/>
      <c r="F124" s="120"/>
      <c r="G124" s="97"/>
      <c r="H124" s="110"/>
      <c r="I124" s="204"/>
      <c r="J124" s="205"/>
      <c r="K124" s="177">
        <f t="shared" ref="K124:K131" si="8">L124+M124+N124</f>
        <v>0</v>
      </c>
      <c r="L124" s="100">
        <v>0</v>
      </c>
      <c r="M124" s="100">
        <v>0</v>
      </c>
      <c r="N124" s="100">
        <v>0</v>
      </c>
      <c r="Q124" s="18"/>
    </row>
    <row r="125" spans="1:17" s="1" customFormat="1" ht="13.5" thickBot="1">
      <c r="A125" s="109"/>
      <c r="B125" s="97"/>
      <c r="C125" s="155"/>
      <c r="D125" s="120" t="s">
        <v>124</v>
      </c>
      <c r="E125" s="98"/>
      <c r="F125" s="120"/>
      <c r="G125" s="97"/>
      <c r="H125" s="110"/>
      <c r="I125" s="204"/>
      <c r="J125" s="205"/>
      <c r="K125" s="177">
        <f t="shared" si="8"/>
        <v>0</v>
      </c>
      <c r="L125" s="100">
        <v>0</v>
      </c>
      <c r="M125" s="100">
        <v>0</v>
      </c>
      <c r="N125" s="100">
        <v>0</v>
      </c>
      <c r="Q125" s="18"/>
    </row>
    <row r="126" spans="1:17" s="1" customFormat="1" ht="13.5" thickBot="1">
      <c r="A126" s="109"/>
      <c r="B126" s="97"/>
      <c r="C126" s="155"/>
      <c r="D126" s="120" t="s">
        <v>124</v>
      </c>
      <c r="E126" s="98"/>
      <c r="F126" s="120"/>
      <c r="G126" s="97"/>
      <c r="H126" s="110"/>
      <c r="I126" s="204"/>
      <c r="J126" s="205"/>
      <c r="K126" s="177">
        <f t="shared" si="8"/>
        <v>0</v>
      </c>
      <c r="L126" s="100">
        <v>0</v>
      </c>
      <c r="M126" s="100">
        <v>0</v>
      </c>
      <c r="N126" s="100">
        <v>0</v>
      </c>
      <c r="Q126" s="18"/>
    </row>
    <row r="127" spans="1:17" s="1" customFormat="1" ht="13.5" thickBot="1">
      <c r="A127" s="109"/>
      <c r="B127" s="97"/>
      <c r="C127" s="155"/>
      <c r="D127" s="120" t="s">
        <v>124</v>
      </c>
      <c r="E127" s="98"/>
      <c r="F127" s="120"/>
      <c r="G127" s="97"/>
      <c r="H127" s="110"/>
      <c r="I127" s="204"/>
      <c r="J127" s="205"/>
      <c r="K127" s="177">
        <f t="shared" si="8"/>
        <v>0</v>
      </c>
      <c r="L127" s="100">
        <v>0</v>
      </c>
      <c r="M127" s="100">
        <v>0</v>
      </c>
      <c r="N127" s="100">
        <v>0</v>
      </c>
      <c r="Q127" s="18"/>
    </row>
    <row r="128" spans="1:17" s="1" customFormat="1" ht="13.5" thickBot="1">
      <c r="A128" s="109"/>
      <c r="B128" s="97"/>
      <c r="C128" s="155"/>
      <c r="D128" s="120" t="s">
        <v>124</v>
      </c>
      <c r="E128" s="98"/>
      <c r="F128" s="120"/>
      <c r="G128" s="97"/>
      <c r="H128" s="110"/>
      <c r="I128" s="204"/>
      <c r="J128" s="205"/>
      <c r="K128" s="177">
        <f t="shared" si="8"/>
        <v>0</v>
      </c>
      <c r="L128" s="100">
        <v>0</v>
      </c>
      <c r="M128" s="100">
        <v>0</v>
      </c>
      <c r="N128" s="100">
        <v>0</v>
      </c>
      <c r="Q128" s="18"/>
    </row>
    <row r="129" spans="1:17" s="1" customFormat="1" ht="13.5" thickBot="1">
      <c r="A129" s="109"/>
      <c r="B129" s="97"/>
      <c r="C129" s="155"/>
      <c r="D129" s="120" t="s">
        <v>124</v>
      </c>
      <c r="E129" s="98"/>
      <c r="F129" s="120"/>
      <c r="G129" s="97"/>
      <c r="H129" s="110"/>
      <c r="I129" s="204"/>
      <c r="J129" s="205"/>
      <c r="K129" s="177">
        <f t="shared" si="8"/>
        <v>0</v>
      </c>
      <c r="L129" s="100">
        <v>0</v>
      </c>
      <c r="M129" s="100">
        <v>0</v>
      </c>
      <c r="N129" s="100">
        <v>0</v>
      </c>
      <c r="Q129" s="18"/>
    </row>
    <row r="130" spans="1:17" s="1" customFormat="1" ht="13.5" thickBot="1">
      <c r="A130" s="109"/>
      <c r="B130" s="97"/>
      <c r="C130" s="155"/>
      <c r="D130" s="120" t="s">
        <v>124</v>
      </c>
      <c r="E130" s="98"/>
      <c r="F130" s="120"/>
      <c r="G130" s="97"/>
      <c r="H130" s="110"/>
      <c r="I130" s="204"/>
      <c r="J130" s="205"/>
      <c r="K130" s="177">
        <f t="shared" si="8"/>
        <v>0</v>
      </c>
      <c r="L130" s="100">
        <v>0</v>
      </c>
      <c r="M130" s="100">
        <v>0</v>
      </c>
      <c r="N130" s="100">
        <v>0</v>
      </c>
      <c r="Q130" s="18"/>
    </row>
    <row r="131" spans="1:17" s="1" customFormat="1" ht="13.5" thickBot="1">
      <c r="A131" s="130"/>
      <c r="B131" s="131"/>
      <c r="C131" s="155"/>
      <c r="D131" s="132" t="s">
        <v>124</v>
      </c>
      <c r="E131" s="133"/>
      <c r="F131" s="132"/>
      <c r="G131" s="131"/>
      <c r="H131" s="134"/>
      <c r="I131" s="204"/>
      <c r="J131" s="205"/>
      <c r="K131" s="177">
        <f t="shared" si="8"/>
        <v>0</v>
      </c>
      <c r="L131" s="100">
        <v>0</v>
      </c>
      <c r="M131" s="100">
        <v>0</v>
      </c>
      <c r="N131" s="100">
        <v>0</v>
      </c>
      <c r="Q131" s="18"/>
    </row>
    <row r="132" spans="1:17" s="1" customFormat="1" ht="37.5" customHeight="1" thickBot="1">
      <c r="A132" s="249" t="s">
        <v>77</v>
      </c>
      <c r="B132" s="250"/>
      <c r="C132" s="250"/>
      <c r="D132" s="250"/>
      <c r="E132" s="250"/>
      <c r="F132" s="250"/>
      <c r="G132" s="250"/>
      <c r="H132" s="250"/>
      <c r="I132" s="250"/>
      <c r="J132" s="251"/>
      <c r="K132" s="178">
        <f>SUM(L132:N132)</f>
        <v>0</v>
      </c>
      <c r="L132" s="102">
        <f>SUM(L59:L131)</f>
        <v>0</v>
      </c>
      <c r="M132" s="102">
        <f>SUM(M59:M131)</f>
        <v>0</v>
      </c>
      <c r="N132" s="103">
        <f>SUM(N59:N131)</f>
        <v>0</v>
      </c>
      <c r="Q132" s="18"/>
    </row>
    <row r="133" spans="1:17" s="1" customFormat="1" ht="47.25" customHeight="1">
      <c r="A133" s="230" t="s">
        <v>78</v>
      </c>
      <c r="B133" s="230"/>
      <c r="C133" s="230"/>
      <c r="D133" s="230"/>
      <c r="E133" s="230"/>
      <c r="F133" s="230"/>
      <c r="G133" s="230"/>
      <c r="H133" s="230"/>
      <c r="I133" s="230"/>
      <c r="J133" s="230"/>
      <c r="K133" s="230"/>
      <c r="L133" s="230"/>
      <c r="Q133" s="18"/>
    </row>
    <row r="134" spans="1:17" s="1" customFormat="1" ht="41.25" customHeight="1">
      <c r="A134" s="240" t="s">
        <v>101</v>
      </c>
      <c r="B134" s="241"/>
      <c r="C134" s="241"/>
      <c r="D134" s="241"/>
      <c r="E134" s="241"/>
      <c r="F134" s="241"/>
      <c r="G134" s="241"/>
      <c r="H134" s="241"/>
      <c r="I134" s="241"/>
      <c r="J134" s="241"/>
      <c r="K134" s="241"/>
      <c r="L134" s="241"/>
      <c r="O134" s="105"/>
      <c r="Q134" s="18"/>
    </row>
    <row r="135" spans="1:17" s="1" customFormat="1">
      <c r="A135" s="104"/>
      <c r="B135" s="19"/>
      <c r="C135" s="19"/>
      <c r="D135" s="19"/>
      <c r="E135" s="19"/>
      <c r="F135" s="121"/>
      <c r="G135" s="19"/>
      <c r="H135" s="19"/>
      <c r="I135" s="19"/>
      <c r="J135" s="19"/>
      <c r="K135" s="19"/>
      <c r="L135" s="19"/>
      <c r="Q135" s="18"/>
    </row>
    <row r="136" spans="1:17" s="1" customFormat="1" ht="21" customHeight="1" thickBot="1">
      <c r="A136" s="240" t="s">
        <v>79</v>
      </c>
      <c r="B136" s="240"/>
      <c r="C136" s="240"/>
      <c r="D136" s="240"/>
      <c r="E136" s="240"/>
      <c r="F136" s="240"/>
      <c r="G136" s="240"/>
      <c r="H136" s="240"/>
      <c r="I136" s="240"/>
      <c r="J136" s="240"/>
      <c r="K136" s="19"/>
      <c r="L136" s="19"/>
      <c r="Q136" s="18"/>
    </row>
    <row r="137" spans="1:17" s="1" customFormat="1" ht="15.95" customHeight="1" thickBot="1">
      <c r="A137" s="226" t="s">
        <v>80</v>
      </c>
      <c r="B137" s="227"/>
      <c r="C137" s="227"/>
      <c r="D137" s="227"/>
      <c r="E137" s="227"/>
      <c r="F137" s="227"/>
      <c r="G137" s="227"/>
      <c r="H137" s="227"/>
      <c r="I137" s="227"/>
      <c r="J137" s="227"/>
      <c r="K137" s="227"/>
      <c r="L137" s="228"/>
      <c r="M137" s="242" t="s">
        <v>81</v>
      </c>
      <c r="N137" s="243"/>
      <c r="Q137" s="18"/>
    </row>
    <row r="138" spans="1:17" s="1" customFormat="1" ht="72" customHeight="1" thickBot="1">
      <c r="A138" s="244"/>
      <c r="B138" s="245"/>
      <c r="C138" s="245"/>
      <c r="D138" s="245"/>
      <c r="E138" s="245"/>
      <c r="F138" s="245"/>
      <c r="G138" s="245"/>
      <c r="H138" s="245"/>
      <c r="I138" s="245"/>
      <c r="J138" s="245"/>
      <c r="K138" s="245"/>
      <c r="L138" s="246"/>
      <c r="M138" s="247">
        <v>0</v>
      </c>
      <c r="N138" s="248"/>
      <c r="Q138" s="18"/>
    </row>
    <row r="139" spans="1:17" s="1" customFormat="1" ht="15.75" customHeight="1">
      <c r="F139" s="106"/>
    </row>
    <row r="140" spans="1:17" s="1" customFormat="1" ht="24" customHeight="1">
      <c r="A140" s="234" t="s">
        <v>82</v>
      </c>
      <c r="B140" s="235"/>
      <c r="C140" s="235"/>
      <c r="D140" s="235"/>
      <c r="E140" s="235"/>
      <c r="F140" s="235"/>
      <c r="G140" s="235"/>
      <c r="H140" s="235"/>
      <c r="I140" s="235"/>
      <c r="J140" s="235"/>
      <c r="K140" s="235"/>
      <c r="L140" s="235"/>
      <c r="M140" s="235"/>
      <c r="N140" s="236"/>
    </row>
    <row r="141" spans="1:17" s="1" customFormat="1">
      <c r="F141" s="106"/>
    </row>
    <row r="142" spans="1:17" s="1" customFormat="1" ht="99" customHeight="1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9"/>
      <c r="Q142" s="18"/>
    </row>
    <row r="144" spans="1:17" s="1" customFormat="1">
      <c r="A144" s="240" t="s">
        <v>83</v>
      </c>
      <c r="B144" s="240"/>
      <c r="C144" s="240"/>
      <c r="D144" s="240"/>
      <c r="E144" s="240"/>
      <c r="F144" s="240"/>
      <c r="G144" s="240"/>
    </row>
    <row r="145" spans="1:12" s="1" customFormat="1" ht="19.5" customHeight="1">
      <c r="A145" s="231" t="s">
        <v>84</v>
      </c>
      <c r="B145" s="231"/>
      <c r="C145" s="231"/>
      <c r="D145" s="231"/>
      <c r="E145" s="231"/>
      <c r="F145" s="231"/>
      <c r="G145" s="231"/>
      <c r="H145" s="231"/>
      <c r="I145" s="231"/>
      <c r="J145" s="231"/>
      <c r="K145" s="231"/>
      <c r="L145" s="231"/>
    </row>
    <row r="146" spans="1:12" s="1" customFormat="1" ht="26.25" customHeight="1">
      <c r="A146" s="231" t="s">
        <v>85</v>
      </c>
      <c r="B146" s="231"/>
      <c r="C146" s="231"/>
      <c r="D146" s="231"/>
      <c r="E146" s="231"/>
      <c r="F146" s="231"/>
      <c r="G146" s="231"/>
      <c r="H146" s="231"/>
      <c r="I146" s="231"/>
      <c r="J146" s="231"/>
      <c r="K146" s="231"/>
      <c r="L146" s="231"/>
    </row>
    <row r="147" spans="1:12" s="1" customFormat="1" ht="17.25" customHeight="1">
      <c r="A147" s="231" t="s">
        <v>86</v>
      </c>
      <c r="B147" s="231"/>
      <c r="C147" s="231"/>
      <c r="D147" s="231"/>
      <c r="E147" s="231"/>
      <c r="F147" s="231"/>
      <c r="G147" s="231"/>
      <c r="H147" s="231"/>
      <c r="I147" s="231"/>
      <c r="J147" s="231"/>
      <c r="K147" s="231"/>
      <c r="L147" s="231"/>
    </row>
    <row r="148" spans="1:12" s="1" customFormat="1" ht="28.5" customHeight="1">
      <c r="A148" s="230" t="s">
        <v>87</v>
      </c>
      <c r="B148" s="230"/>
      <c r="C148" s="230"/>
      <c r="D148" s="230"/>
      <c r="E148" s="230"/>
      <c r="F148" s="230"/>
      <c r="G148" s="230"/>
      <c r="H148" s="230"/>
      <c r="I148" s="230"/>
      <c r="J148" s="230"/>
      <c r="K148" s="230"/>
      <c r="L148" s="230"/>
    </row>
    <row r="149" spans="1:12" s="1" customFormat="1" ht="49.5" customHeight="1">
      <c r="A149" s="231" t="s">
        <v>88</v>
      </c>
      <c r="B149" s="231"/>
      <c r="C149" s="231"/>
      <c r="D149" s="231"/>
      <c r="E149" s="231"/>
      <c r="F149" s="231"/>
      <c r="G149" s="231"/>
      <c r="H149" s="231"/>
      <c r="I149" s="231"/>
      <c r="J149" s="231"/>
      <c r="K149" s="231"/>
      <c r="L149" s="231"/>
    </row>
    <row r="150" spans="1:12" s="1" customFormat="1" ht="27.75" customHeight="1">
      <c r="A150" s="232" t="s">
        <v>89</v>
      </c>
      <c r="B150" s="233"/>
      <c r="C150" s="233"/>
      <c r="D150" s="233"/>
      <c r="E150" s="233"/>
      <c r="F150" s="233"/>
      <c r="G150" s="233"/>
      <c r="H150" s="233"/>
      <c r="I150" s="233"/>
      <c r="J150" s="233"/>
      <c r="K150" s="233"/>
      <c r="L150" s="233"/>
    </row>
    <row r="151" spans="1:12" s="1" customFormat="1" ht="11.25" customHeight="1">
      <c r="F151" s="106"/>
    </row>
    <row r="152" spans="1:12" s="1" customFormat="1" ht="12.75" customHeight="1">
      <c r="B152" s="229" t="s">
        <v>90</v>
      </c>
      <c r="C152" s="229"/>
      <c r="D152" s="229"/>
      <c r="E152" s="229"/>
      <c r="F152" s="229"/>
      <c r="G152" s="229"/>
      <c r="H152" s="229"/>
      <c r="I152" s="229"/>
      <c r="J152" s="229"/>
      <c r="K152" s="229"/>
    </row>
    <row r="153" spans="1:12" s="1" customFormat="1">
      <c r="F153" s="106"/>
    </row>
    <row r="154" spans="1:12" s="1" customFormat="1" ht="12.6" customHeight="1">
      <c r="A154" s="229"/>
      <c r="B154" s="229"/>
      <c r="C154" s="229"/>
      <c r="D154" s="229"/>
      <c r="E154" s="229"/>
      <c r="F154" s="229"/>
      <c r="G154" s="229"/>
      <c r="H154" s="229"/>
      <c r="I154" s="229"/>
      <c r="J154" s="229"/>
      <c r="K154" s="229"/>
      <c r="L154" s="229"/>
    </row>
    <row r="155" spans="1:12" s="1" customFormat="1" ht="51" customHeight="1">
      <c r="A155" s="229" t="s">
        <v>91</v>
      </c>
      <c r="B155" s="229"/>
      <c r="C155" s="229"/>
      <c r="D155" s="229"/>
      <c r="E155" s="229"/>
      <c r="F155" s="229"/>
      <c r="G155" s="229"/>
      <c r="H155" s="229"/>
      <c r="I155" s="229"/>
      <c r="J155" s="229"/>
      <c r="K155" s="229"/>
      <c r="L155" s="229"/>
    </row>
    <row r="156" spans="1:12" s="1" customFormat="1" ht="16.5" customHeight="1">
      <c r="A156" s="229" t="s">
        <v>92</v>
      </c>
      <c r="B156" s="229"/>
      <c r="C156" s="229"/>
      <c r="D156" s="229"/>
      <c r="E156" s="229"/>
      <c r="F156" s="229"/>
      <c r="G156" s="229"/>
      <c r="H156" s="229"/>
      <c r="I156" s="229"/>
      <c r="J156" s="229"/>
      <c r="K156" s="229"/>
      <c r="L156" s="229"/>
    </row>
    <row r="157" spans="1:12" s="1" customFormat="1" ht="12.6" customHeight="1">
      <c r="B157" s="229" t="s">
        <v>93</v>
      </c>
      <c r="C157" s="229"/>
      <c r="D157" s="229"/>
      <c r="E157" s="229"/>
      <c r="F157" s="229"/>
      <c r="G157" s="229"/>
      <c r="H157" s="229"/>
      <c r="I157" s="229"/>
      <c r="J157" s="229"/>
      <c r="K157" s="229"/>
      <c r="L157" s="229"/>
    </row>
    <row r="158" spans="1:12" s="1" customFormat="1" ht="13.5" thickBot="1">
      <c r="F158" s="106"/>
    </row>
    <row r="159" spans="1:12" s="1" customFormat="1" ht="20.25" customHeight="1">
      <c r="A159" s="215" t="s">
        <v>94</v>
      </c>
      <c r="B159" s="216"/>
      <c r="C159" s="216"/>
      <c r="D159" s="216"/>
      <c r="E159" s="216"/>
      <c r="F159" s="122"/>
      <c r="G159" s="107"/>
      <c r="H159" s="107"/>
      <c r="I159" s="107"/>
      <c r="J159" s="107"/>
      <c r="K159" s="107"/>
      <c r="L159" s="108"/>
    </row>
    <row r="160" spans="1:12" s="1" customFormat="1" ht="139.5" customHeight="1">
      <c r="A160" s="217" t="s">
        <v>95</v>
      </c>
      <c r="B160" s="218"/>
      <c r="C160" s="218"/>
      <c r="D160" s="218"/>
      <c r="E160" s="218"/>
      <c r="F160" s="218"/>
      <c r="G160" s="218"/>
      <c r="H160" s="218"/>
      <c r="I160" s="218"/>
      <c r="J160" s="218"/>
      <c r="K160" s="218"/>
      <c r="L160" s="219"/>
    </row>
    <row r="161" spans="1:17" s="1" customFormat="1" ht="129.75" customHeight="1" thickBot="1">
      <c r="A161" s="220" t="s">
        <v>96</v>
      </c>
      <c r="B161" s="221"/>
      <c r="C161" s="221"/>
      <c r="D161" s="221"/>
      <c r="E161" s="221"/>
      <c r="F161" s="221"/>
      <c r="G161" s="221"/>
      <c r="H161" s="221"/>
      <c r="I161" s="221"/>
      <c r="J161" s="221"/>
      <c r="K161" s="221"/>
      <c r="L161" s="222"/>
    </row>
    <row r="162" spans="1:17" s="1" customFormat="1" ht="27.75" customHeight="1" thickBot="1">
      <c r="F162" s="106"/>
    </row>
    <row r="163" spans="1:17" s="1" customFormat="1" ht="29.25" customHeight="1">
      <c r="A163" s="223" t="s">
        <v>97</v>
      </c>
      <c r="B163" s="224"/>
      <c r="C163" s="224"/>
      <c r="D163" s="224"/>
      <c r="E163" s="224"/>
      <c r="F163" s="224"/>
      <c r="G163" s="224"/>
      <c r="H163" s="224"/>
      <c r="I163" s="224"/>
      <c r="J163" s="224"/>
      <c r="K163" s="224"/>
      <c r="L163" s="225"/>
    </row>
    <row r="164" spans="1:17" s="1" customFormat="1" ht="104.25" customHeight="1">
      <c r="A164" s="206" t="s">
        <v>98</v>
      </c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8"/>
    </row>
    <row r="165" spans="1:17" s="1" customFormat="1" ht="63.75" customHeight="1">
      <c r="A165" s="209" t="s">
        <v>99</v>
      </c>
      <c r="B165" s="210"/>
      <c r="C165" s="210"/>
      <c r="D165" s="210"/>
      <c r="E165" s="210"/>
      <c r="F165" s="210"/>
      <c r="G165" s="210"/>
      <c r="H165" s="210"/>
      <c r="I165" s="210"/>
      <c r="J165" s="210"/>
      <c r="K165" s="210"/>
      <c r="L165" s="211"/>
    </row>
    <row r="166" spans="1:17" s="1" customFormat="1" ht="174" customHeight="1">
      <c r="A166" s="212" t="s">
        <v>100</v>
      </c>
      <c r="B166" s="213"/>
      <c r="C166" s="213"/>
      <c r="D166" s="213"/>
      <c r="E166" s="213"/>
      <c r="F166" s="213"/>
      <c r="G166" s="213"/>
      <c r="H166" s="213"/>
      <c r="I166" s="213"/>
      <c r="J166" s="213"/>
      <c r="K166" s="213"/>
      <c r="L166" s="214"/>
    </row>
    <row r="167" spans="1:17" s="1" customFormat="1" ht="15.75" customHeight="1">
      <c r="F167" s="106"/>
      <c r="Q167" s="18"/>
    </row>
  </sheetData>
  <sheetProtection sheet="1" insertRows="0" autoFilter="0"/>
  <autoFilter ref="A58:N134" xr:uid="{2B2ACDED-397C-47AC-9644-8EE5CD95E7F6}">
    <filterColumn colId="8" showButton="0"/>
  </autoFilter>
  <mergeCells count="170">
    <mergeCell ref="A9:H9"/>
    <mergeCell ref="A10:H10"/>
    <mergeCell ref="A11:H11"/>
    <mergeCell ref="A12:H12"/>
    <mergeCell ref="A13:H13"/>
    <mergeCell ref="A14:B14"/>
    <mergeCell ref="A4:C4"/>
    <mergeCell ref="E4:G4"/>
    <mergeCell ref="I4:L4"/>
    <mergeCell ref="A5:L5"/>
    <mergeCell ref="A7:H7"/>
    <mergeCell ref="A8:H8"/>
    <mergeCell ref="A15:B15"/>
    <mergeCell ref="A16:C16"/>
    <mergeCell ref="A19:G19"/>
    <mergeCell ref="A20:A22"/>
    <mergeCell ref="B20:B22"/>
    <mergeCell ref="E20:M20"/>
    <mergeCell ref="C21:C22"/>
    <mergeCell ref="D21:D22"/>
    <mergeCell ref="E21:E22"/>
    <mergeCell ref="F21:F22"/>
    <mergeCell ref="L24:M24"/>
    <mergeCell ref="L25:M25"/>
    <mergeCell ref="L26:M26"/>
    <mergeCell ref="L27:M27"/>
    <mergeCell ref="L28:M28"/>
    <mergeCell ref="L29:M29"/>
    <mergeCell ref="G21:H21"/>
    <mergeCell ref="I21:I22"/>
    <mergeCell ref="J21:J22"/>
    <mergeCell ref="K21:K22"/>
    <mergeCell ref="L21:M22"/>
    <mergeCell ref="L23:M23"/>
    <mergeCell ref="A35:L35"/>
    <mergeCell ref="A36:I36"/>
    <mergeCell ref="A37:D38"/>
    <mergeCell ref="E37:H37"/>
    <mergeCell ref="I37:K38"/>
    <mergeCell ref="L37:O37"/>
    <mergeCell ref="E38:G38"/>
    <mergeCell ref="L38:N38"/>
    <mergeCell ref="L30:M30"/>
    <mergeCell ref="A31:B31"/>
    <mergeCell ref="J31:K31"/>
    <mergeCell ref="L31:M31"/>
    <mergeCell ref="A33:B33"/>
    <mergeCell ref="A34:B34"/>
    <mergeCell ref="I44:K44"/>
    <mergeCell ref="A39:A40"/>
    <mergeCell ref="B39:D39"/>
    <mergeCell ref="E39:G39"/>
    <mergeCell ref="I39:K39"/>
    <mergeCell ref="L39:N39"/>
    <mergeCell ref="B40:D40"/>
    <mergeCell ref="E40:G40"/>
    <mergeCell ref="I40:K40"/>
    <mergeCell ref="L40:N40"/>
    <mergeCell ref="B48:D48"/>
    <mergeCell ref="E48:G48"/>
    <mergeCell ref="I48:K48"/>
    <mergeCell ref="L48:N48"/>
    <mergeCell ref="A49:D49"/>
    <mergeCell ref="E49:G49"/>
    <mergeCell ref="I49:K49"/>
    <mergeCell ref="L49:N49"/>
    <mergeCell ref="L44:N44"/>
    <mergeCell ref="I45:K45"/>
    <mergeCell ref="L45:N45"/>
    <mergeCell ref="I46:K46"/>
    <mergeCell ref="L46:N46"/>
    <mergeCell ref="I47:K47"/>
    <mergeCell ref="L47:N47"/>
    <mergeCell ref="A41:A47"/>
    <mergeCell ref="I41:K41"/>
    <mergeCell ref="L41:N41"/>
    <mergeCell ref="I42:K42"/>
    <mergeCell ref="L42:N42"/>
    <mergeCell ref="I43:K43"/>
    <mergeCell ref="L43:N43"/>
    <mergeCell ref="B44:D44"/>
    <mergeCell ref="E44:G44"/>
    <mergeCell ref="M56:N56"/>
    <mergeCell ref="I57:J57"/>
    <mergeCell ref="I58:J58"/>
    <mergeCell ref="I59:J59"/>
    <mergeCell ref="I60:J60"/>
    <mergeCell ref="I61:J61"/>
    <mergeCell ref="A51:I51"/>
    <mergeCell ref="A52:L52"/>
    <mergeCell ref="A53:M53"/>
    <mergeCell ref="A54:L54"/>
    <mergeCell ref="M54:N54"/>
    <mergeCell ref="K55:N55"/>
    <mergeCell ref="M137:N137"/>
    <mergeCell ref="A138:L138"/>
    <mergeCell ref="M138:N138"/>
    <mergeCell ref="I127:J127"/>
    <mergeCell ref="I128:J128"/>
    <mergeCell ref="I129:J129"/>
    <mergeCell ref="I130:J130"/>
    <mergeCell ref="I131:J131"/>
    <mergeCell ref="A132:J132"/>
    <mergeCell ref="I62:J62"/>
    <mergeCell ref="I63:J63"/>
    <mergeCell ref="I64:J64"/>
    <mergeCell ref="I65:J65"/>
    <mergeCell ref="I66:J66"/>
    <mergeCell ref="I67:J67"/>
    <mergeCell ref="I68:J68"/>
    <mergeCell ref="A156:L156"/>
    <mergeCell ref="B157:L157"/>
    <mergeCell ref="A148:L148"/>
    <mergeCell ref="A149:L149"/>
    <mergeCell ref="A150:L150"/>
    <mergeCell ref="B152:K152"/>
    <mergeCell ref="A154:L154"/>
    <mergeCell ref="A155:L155"/>
    <mergeCell ref="A140:N140"/>
    <mergeCell ref="A142:N142"/>
    <mergeCell ref="A144:G144"/>
    <mergeCell ref="A145:L145"/>
    <mergeCell ref="A146:L146"/>
    <mergeCell ref="A147:L147"/>
    <mergeCell ref="A133:L133"/>
    <mergeCell ref="A134:L134"/>
    <mergeCell ref="A136:J136"/>
    <mergeCell ref="I69:J69"/>
    <mergeCell ref="I70:J70"/>
    <mergeCell ref="I71:J71"/>
    <mergeCell ref="I72:J72"/>
    <mergeCell ref="I73:J73"/>
    <mergeCell ref="I74:J74"/>
    <mergeCell ref="A164:L164"/>
    <mergeCell ref="A165:L165"/>
    <mergeCell ref="A166:L166"/>
    <mergeCell ref="A159:E159"/>
    <mergeCell ref="A160:L160"/>
    <mergeCell ref="A161:L161"/>
    <mergeCell ref="A163:L163"/>
    <mergeCell ref="A137:L137"/>
    <mergeCell ref="I114:J114"/>
    <mergeCell ref="I115:J115"/>
    <mergeCell ref="I116:J116"/>
    <mergeCell ref="I117:J117"/>
    <mergeCell ref="I125:J125"/>
    <mergeCell ref="I126:J126"/>
    <mergeCell ref="I120:J120"/>
    <mergeCell ref="I121:J121"/>
    <mergeCell ref="I122:J122"/>
    <mergeCell ref="I85:J85"/>
    <mergeCell ref="I123:J123"/>
    <mergeCell ref="I124:J124"/>
    <mergeCell ref="I81:J81"/>
    <mergeCell ref="I82:J82"/>
    <mergeCell ref="I83:J83"/>
    <mergeCell ref="I84:J84"/>
    <mergeCell ref="I118:J118"/>
    <mergeCell ref="I119:J119"/>
    <mergeCell ref="I75:J75"/>
    <mergeCell ref="I76:J76"/>
    <mergeCell ref="I77:J77"/>
    <mergeCell ref="I78:J78"/>
    <mergeCell ref="I79:J79"/>
    <mergeCell ref="I80:J80"/>
    <mergeCell ref="I109:J109"/>
    <mergeCell ref="I110:J110"/>
    <mergeCell ref="I111:J111"/>
    <mergeCell ref="I112:J112"/>
    <mergeCell ref="I113:J113"/>
  </mergeCells>
  <conditionalFormatting sqref="J23:J30">
    <cfRule type="cellIs" dxfId="11" priority="4" operator="equal">
      <formula>0</formula>
    </cfRule>
    <cfRule type="cellIs" dxfId="10" priority="5" operator="equal">
      <formula>0</formula>
    </cfRule>
    <cfRule type="cellIs" dxfId="9" priority="6" operator="equal">
      <formula>0</formula>
    </cfRule>
  </conditionalFormatting>
  <conditionalFormatting sqref="J31:K31">
    <cfRule type="containsText" dxfId="8" priority="1" operator="containsText" text="niekwalifikowalne">
      <formula>NOT(ISERROR(SEARCH("niekwalifikowalne",J31)))</formula>
    </cfRule>
    <cfRule type="containsText" dxfId="7" priority="2" operator="containsText" text="oszczędności">
      <formula>NOT(ISERROR(SEARCH("oszczędności",J31)))</formula>
    </cfRule>
    <cfRule type="containsText" dxfId="6" priority="3" operator="containsText" text="oszczędności">
      <formula>NOT(ISERROR(SEARCH("oszczędności",J31)))</formula>
    </cfRule>
  </conditionalFormatting>
  <dataValidations count="2">
    <dataValidation operator="equal" allowBlank="1" showInputMessage="1" showErrorMessage="1" sqref="M132:N132" xr:uid="{ED87E7C2-6381-4AD8-81F9-20CAF05487E9}"/>
    <dataValidation type="date" allowBlank="1" showInputMessage="1" showErrorMessage="1" error="Data powinna być zgodna z okresem kwalifikowalności Przedsięwzięcia" sqref="H59:H131" xr:uid="{73765566-385B-4067-AA57-E812C2BEB4F1}">
      <formula1>45783</formula1>
      <formula2>46081</formula2>
    </dataValidation>
  </dataValidations>
  <pageMargins left="0.546875" right="0.23622047244094491" top="0.62250000000000005" bottom="0.74803149606299213" header="0.31496062992125984" footer="0.31496062992125984"/>
  <pageSetup paperSize="9" scale="40" fitToHeight="0" orientation="portrait" r:id="rId1"/>
  <headerFooter differentFirst="1">
    <oddHeader xml:space="preserve">&amp;L
</oddHeader>
    <oddFooter>&amp;L&amp;8
Nr umowy ……&amp;K04+000/KPO. GRANTY/NIMiT/2025&amp;K01+000
RAPORT KOŃCOWY (część B - finansowa) z wykonania Przedsięwzięcia w ramach Programu GRANTY. KPO/2025&amp;R&amp;8str. _______</oddFooter>
    <firstHeader>&amp;C
&amp;G</firstHeader>
  </headerFooter>
  <rowBreaks count="2" manualBreakCount="2">
    <brk id="49" max="13" man="1"/>
    <brk id="157" max="13" man="1"/>
  </rowBreaks>
  <ignoredErrors>
    <ignoredError sqref="E26" formula="1"/>
  </ignoredErrors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Wybierz z listy" xr:uid="{310350D5-95AC-434D-8B51-E79BFC9200FD}">
          <x14:formula1>
            <xm:f>'(kolumna 3) GRUPY kosztów'!$E$3:$E$7</xm:f>
          </x14:formula1>
          <xm:sqref>C59:C131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ACDED-397C-47AC-9644-8EE5CD95E7F6}">
  <sheetPr>
    <tabColor rgb="FFFFFF00"/>
    <pageSetUpPr fitToPage="1"/>
  </sheetPr>
  <dimension ref="A1:Y114"/>
  <sheetViews>
    <sheetView showGridLines="0" view="pageBreakPreview" topLeftCell="A54" zoomScale="90" zoomScaleNormal="100" zoomScaleSheetLayoutView="90" workbookViewId="0">
      <selection activeCell="R60" sqref="R60"/>
    </sheetView>
  </sheetViews>
  <sheetFormatPr defaultColWidth="9" defaultRowHeight="12.75"/>
  <cols>
    <col min="1" max="1" width="9.25" style="1" customWidth="1"/>
    <col min="2" max="2" width="26.625" style="1" customWidth="1"/>
    <col min="3" max="3" width="21.375" style="1" customWidth="1"/>
    <col min="4" max="4" width="14.25" style="1" customWidth="1"/>
    <col min="5" max="5" width="17.75" style="1" customWidth="1"/>
    <col min="6" max="6" width="11.5" style="106" customWidth="1"/>
    <col min="7" max="7" width="15.25" style="1" customWidth="1"/>
    <col min="8" max="8" width="14.875" style="1" customWidth="1"/>
    <col min="9" max="9" width="13.625" style="1" customWidth="1"/>
    <col min="10" max="10" width="12" style="1" customWidth="1"/>
    <col min="11" max="11" width="15.625" style="1" customWidth="1"/>
    <col min="12" max="12" width="10.5" style="1" customWidth="1"/>
    <col min="13" max="13" width="10.375" style="1" customWidth="1"/>
    <col min="14" max="14" width="10.875" style="1" customWidth="1"/>
    <col min="15" max="15" width="9" style="1"/>
    <col min="16" max="16" width="2.625" style="1" customWidth="1"/>
    <col min="17" max="25" width="9" style="1"/>
    <col min="26" max="16384" width="9" style="18"/>
  </cols>
  <sheetData>
    <row r="1" spans="1:13" ht="16.5" customHeight="1"/>
    <row r="3" spans="1:13" ht="15" customHeight="1"/>
    <row r="4" spans="1:13" ht="34.5" customHeight="1">
      <c r="A4" s="365" t="s">
        <v>0</v>
      </c>
      <c r="B4" s="366"/>
      <c r="C4" s="366"/>
      <c r="D4" s="136">
        <v>1126</v>
      </c>
      <c r="E4" s="367" t="s">
        <v>1</v>
      </c>
      <c r="F4" s="368"/>
      <c r="G4" s="368"/>
      <c r="I4" s="369"/>
      <c r="J4" s="369"/>
      <c r="K4" s="369"/>
      <c r="L4" s="369"/>
    </row>
    <row r="5" spans="1:13" ht="27" customHeight="1">
      <c r="A5" s="370" t="s">
        <v>2</v>
      </c>
      <c r="B5" s="371"/>
      <c r="C5" s="371"/>
      <c r="D5" s="371"/>
      <c r="E5" s="371"/>
      <c r="F5" s="371"/>
      <c r="G5" s="371"/>
      <c r="H5" s="371"/>
      <c r="I5" s="371"/>
      <c r="J5" s="371"/>
      <c r="K5" s="371"/>
      <c r="L5" s="372"/>
    </row>
    <row r="6" spans="1:13" ht="13.35" customHeight="1"/>
    <row r="7" spans="1:13" ht="19.5" customHeight="1">
      <c r="A7" s="373" t="s">
        <v>3</v>
      </c>
      <c r="B7" s="373"/>
      <c r="C7" s="373"/>
      <c r="D7" s="373"/>
      <c r="E7" s="373"/>
      <c r="F7" s="373"/>
      <c r="G7" s="373"/>
      <c r="H7" s="373"/>
    </row>
    <row r="8" spans="1:13" ht="19.5" customHeight="1">
      <c r="A8" s="374" t="s">
        <v>4</v>
      </c>
      <c r="B8" s="374"/>
      <c r="C8" s="374"/>
      <c r="D8" s="374"/>
      <c r="E8" s="374"/>
      <c r="F8" s="374"/>
      <c r="G8" s="374"/>
      <c r="H8" s="374"/>
      <c r="I8" s="137"/>
      <c r="J8" s="4"/>
      <c r="K8" s="5"/>
      <c r="L8" s="6"/>
      <c r="M8" s="6"/>
    </row>
    <row r="9" spans="1:13" ht="19.5" customHeight="1">
      <c r="A9" s="357" t="s">
        <v>5</v>
      </c>
      <c r="B9" s="358"/>
      <c r="C9" s="358"/>
      <c r="D9" s="358"/>
      <c r="E9" s="358"/>
      <c r="F9" s="358"/>
      <c r="G9" s="358"/>
      <c r="H9" s="359"/>
      <c r="I9" s="137"/>
      <c r="J9" s="4"/>
      <c r="K9" s="4"/>
      <c r="L9" s="6"/>
      <c r="M9" s="6"/>
    </row>
    <row r="10" spans="1:13" ht="18.75" customHeight="1">
      <c r="A10" s="360" t="s">
        <v>6</v>
      </c>
      <c r="B10" s="360"/>
      <c r="C10" s="360"/>
      <c r="D10" s="360"/>
      <c r="E10" s="360"/>
      <c r="F10" s="360"/>
      <c r="G10" s="360"/>
      <c r="H10" s="360"/>
      <c r="I10" s="7">
        <f>SUM(E31)</f>
        <v>124900</v>
      </c>
      <c r="J10" s="4"/>
      <c r="K10" s="4"/>
    </row>
    <row r="11" spans="1:13" ht="18.75" customHeight="1">
      <c r="A11" s="361" t="s">
        <v>7</v>
      </c>
      <c r="B11" s="362"/>
      <c r="C11" s="362"/>
      <c r="D11" s="362"/>
      <c r="E11" s="362"/>
      <c r="F11" s="362"/>
      <c r="G11" s="362"/>
      <c r="H11" s="363"/>
      <c r="I11" s="138">
        <v>99920</v>
      </c>
      <c r="J11" s="4"/>
      <c r="K11" s="4"/>
    </row>
    <row r="12" spans="1:13" ht="20.25" customHeight="1">
      <c r="A12" s="360" t="s">
        <v>8</v>
      </c>
      <c r="B12" s="360"/>
      <c r="C12" s="360"/>
      <c r="D12" s="360"/>
      <c r="E12" s="360"/>
      <c r="F12" s="360"/>
      <c r="G12" s="360"/>
      <c r="H12" s="360"/>
      <c r="I12" s="9">
        <f>F31</f>
        <v>99920</v>
      </c>
      <c r="J12" s="4"/>
      <c r="K12" s="4"/>
    </row>
    <row r="13" spans="1:13" ht="18.75" customHeight="1">
      <c r="A13" s="360" t="s">
        <v>9</v>
      </c>
      <c r="B13" s="360"/>
      <c r="C13" s="360"/>
      <c r="D13" s="360"/>
      <c r="E13" s="360"/>
      <c r="F13" s="360"/>
      <c r="G13" s="360"/>
      <c r="H13" s="360"/>
      <c r="I13" s="9">
        <f>G31+H31</f>
        <v>24980</v>
      </c>
      <c r="J13" s="4"/>
      <c r="K13" s="4"/>
    </row>
    <row r="14" spans="1:13" ht="34.5" customHeight="1">
      <c r="A14" s="364" t="s">
        <v>10</v>
      </c>
      <c r="B14" s="339"/>
      <c r="C14" s="139">
        <v>99920</v>
      </c>
      <c r="D14" s="11"/>
    </row>
    <row r="15" spans="1:13" ht="26.25" customHeight="1">
      <c r="A15" s="338" t="s">
        <v>11</v>
      </c>
      <c r="B15" s="339"/>
      <c r="C15" s="9">
        <f>IF(IF(C14=0,I11-I12,C14-I12)&lt;0,"",IF(C14=0,I11-I12,C14-I12))</f>
        <v>0</v>
      </c>
      <c r="D15" s="12"/>
      <c r="E15" s="13"/>
      <c r="F15" s="111"/>
      <c r="G15" s="13"/>
      <c r="H15" s="4"/>
      <c r="I15" s="4"/>
      <c r="J15" s="4"/>
      <c r="K15" s="4"/>
    </row>
    <row r="16" spans="1:13" ht="26.25" customHeight="1">
      <c r="A16" s="338" t="s">
        <v>12</v>
      </c>
      <c r="B16" s="339"/>
      <c r="C16" s="339"/>
      <c r="D16" s="14">
        <f>I12/I10</f>
        <v>0.8</v>
      </c>
      <c r="E16" s="15" t="str">
        <f>IF(D16&gt;80%,"Przekroczony limit 80%","")</f>
        <v/>
      </c>
      <c r="F16" s="111"/>
      <c r="G16" s="13"/>
      <c r="H16" s="4"/>
      <c r="I16" s="4"/>
      <c r="J16" s="4"/>
      <c r="K16" s="4"/>
      <c r="L16" s="16"/>
    </row>
    <row r="17" spans="1:15" ht="12.6" customHeight="1">
      <c r="A17" s="13"/>
      <c r="B17" s="13"/>
      <c r="C17" s="13"/>
      <c r="D17" s="13"/>
      <c r="E17" s="13"/>
      <c r="F17" s="111"/>
      <c r="G17" s="13"/>
      <c r="H17" s="4"/>
      <c r="I17" s="4"/>
      <c r="J17" s="4"/>
      <c r="K17" s="4"/>
      <c r="L17" s="17"/>
    </row>
    <row r="18" spans="1:15" ht="15.75" customHeight="1">
      <c r="A18" s="4"/>
      <c r="B18" s="4"/>
      <c r="C18" s="4"/>
      <c r="D18" s="4"/>
      <c r="E18" s="4"/>
      <c r="F18" s="112"/>
      <c r="G18" s="4"/>
    </row>
    <row r="19" spans="1:15" ht="20.25" customHeight="1" thickBot="1">
      <c r="A19" s="240" t="s">
        <v>13</v>
      </c>
      <c r="B19" s="240"/>
      <c r="C19" s="240"/>
      <c r="D19" s="240"/>
      <c r="E19" s="240"/>
      <c r="F19" s="240"/>
      <c r="G19" s="240"/>
      <c r="M19" s="4"/>
      <c r="N19" s="4"/>
    </row>
    <row r="20" spans="1:15" ht="146.25" customHeight="1" thickBot="1">
      <c r="A20" s="340" t="s">
        <v>14</v>
      </c>
      <c r="B20" s="343" t="s">
        <v>15</v>
      </c>
      <c r="C20" s="20" t="s">
        <v>187</v>
      </c>
      <c r="D20" s="21" t="s">
        <v>186</v>
      </c>
      <c r="E20" s="346" t="s">
        <v>16</v>
      </c>
      <c r="F20" s="347"/>
      <c r="G20" s="347"/>
      <c r="H20" s="347"/>
      <c r="I20" s="347"/>
      <c r="J20" s="347"/>
      <c r="K20" s="347"/>
      <c r="L20" s="347"/>
      <c r="M20" s="348"/>
    </row>
    <row r="21" spans="1:15" ht="16.5" customHeight="1">
      <c r="A21" s="341"/>
      <c r="B21" s="344"/>
      <c r="C21" s="349" t="s">
        <v>17</v>
      </c>
      <c r="D21" s="351" t="s">
        <v>17</v>
      </c>
      <c r="E21" s="353" t="s">
        <v>18</v>
      </c>
      <c r="F21" s="355" t="s">
        <v>19</v>
      </c>
      <c r="G21" s="328" t="s">
        <v>20</v>
      </c>
      <c r="H21" s="328"/>
      <c r="I21" s="329" t="s">
        <v>21</v>
      </c>
      <c r="J21" s="331" t="s">
        <v>22</v>
      </c>
      <c r="K21" s="333" t="s">
        <v>23</v>
      </c>
      <c r="L21" s="334" t="s">
        <v>24</v>
      </c>
      <c r="M21" s="335"/>
    </row>
    <row r="22" spans="1:15" ht="62.1" customHeight="1" thickBot="1">
      <c r="A22" s="342"/>
      <c r="B22" s="345"/>
      <c r="C22" s="350"/>
      <c r="D22" s="352"/>
      <c r="E22" s="354"/>
      <c r="F22" s="356"/>
      <c r="G22" s="22" t="s">
        <v>25</v>
      </c>
      <c r="H22" s="23" t="s">
        <v>26</v>
      </c>
      <c r="I22" s="330"/>
      <c r="J22" s="332"/>
      <c r="K22" s="330"/>
      <c r="L22" s="336"/>
      <c r="M22" s="337"/>
    </row>
    <row r="23" spans="1:15" ht="75" customHeight="1">
      <c r="A23" s="24">
        <v>1</v>
      </c>
      <c r="B23" s="25" t="s">
        <v>27</v>
      </c>
      <c r="C23" s="140">
        <v>35000</v>
      </c>
      <c r="D23" s="141">
        <v>34000</v>
      </c>
      <c r="E23" s="26">
        <f>F23+G23+H23</f>
        <v>36000</v>
      </c>
      <c r="F23" s="142">
        <v>30000</v>
      </c>
      <c r="G23" s="143">
        <v>0</v>
      </c>
      <c r="H23" s="143">
        <v>6000</v>
      </c>
      <c r="I23" s="28">
        <f t="shared" ref="I23:I30" si="0">E23-C23</f>
        <v>1000</v>
      </c>
      <c r="J23" s="29">
        <f>IFERROR(I23/C23,0%)</f>
        <v>2.8571428571428571E-2</v>
      </c>
      <c r="K23" s="30" t="str">
        <f>IF(I23=0,"",IF(OR(J23&lt;-20%,J23&gt;20%),"14.3",IF(AND(C23=0,E23&gt;0),"14.1","14.2")))</f>
        <v>14.2</v>
      </c>
      <c r="L23" s="316" t="str">
        <f>IF(K23="14.1","Zmiana wymagała zawarcia aneksu",IF(J23&gt;20%,"Zwiększenie grupy kosztów wymagało pozyskania zgody",IF(J23&lt;-20%,"Niewykorzystane środki podlegają zwrotowi lub mogły zostać przesunięte do innej grupy kosztów zgodnie z pkt. 14.2 lub 14.3 Umowy","")))</f>
        <v/>
      </c>
      <c r="M23" s="317"/>
    </row>
    <row r="24" spans="1:15" ht="82.5" customHeight="1">
      <c r="A24" s="31">
        <v>2</v>
      </c>
      <c r="B24" s="32" t="s">
        <v>28</v>
      </c>
      <c r="C24" s="144">
        <v>11000</v>
      </c>
      <c r="D24" s="141">
        <v>12000</v>
      </c>
      <c r="E24" s="26">
        <f>F24+G24+H24</f>
        <v>15600</v>
      </c>
      <c r="F24" s="139">
        <v>8000</v>
      </c>
      <c r="G24" s="145">
        <v>0</v>
      </c>
      <c r="H24" s="145">
        <v>7600</v>
      </c>
      <c r="I24" s="28">
        <f t="shared" si="0"/>
        <v>4600</v>
      </c>
      <c r="J24" s="29">
        <f t="shared" ref="J24:J30" si="1">IFERROR(I24/C24,0%)</f>
        <v>0.41818181818181815</v>
      </c>
      <c r="K24" s="30" t="str">
        <f>IF(I24=0,"",IF(OR(J24&lt;-20%,J24&gt;20%),"14.3",IF(AND(C24=0,E24&gt;0),"14.1","14.2")))</f>
        <v>14.3</v>
      </c>
      <c r="L24" s="316" t="str">
        <f t="shared" ref="L24:L30" si="2">IF(K24="14.1","Zmiana wymagała zawarcia aneksu",IF(J24&gt;20%,"Zwiększenie grupy kosztów wymagało pozyskania zgody",IF(J24&lt;-20%,"Niewykorzystane środki podlegają zwrotowi lub mogły zostać przesunięte do innej grupy kosztów zgodnie z pkt. 14.2 lub 14.3 Umowy","")))</f>
        <v>Zwiększenie grupy kosztów wymagało pozyskania zgody</v>
      </c>
      <c r="M24" s="317"/>
    </row>
    <row r="25" spans="1:15" ht="84" customHeight="1">
      <c r="A25" s="31">
        <v>3</v>
      </c>
      <c r="B25" s="32" t="s">
        <v>29</v>
      </c>
      <c r="C25" s="144">
        <v>7500</v>
      </c>
      <c r="D25" s="141">
        <v>7500</v>
      </c>
      <c r="E25" s="26">
        <f t="shared" ref="E25:E30" si="3">F25+G25+H25</f>
        <v>7550</v>
      </c>
      <c r="F25" s="139">
        <v>5300</v>
      </c>
      <c r="G25" s="145">
        <v>0</v>
      </c>
      <c r="H25" s="145">
        <v>2250</v>
      </c>
      <c r="I25" s="28">
        <f t="shared" si="0"/>
        <v>50</v>
      </c>
      <c r="J25" s="29">
        <f t="shared" si="1"/>
        <v>6.6666666666666671E-3</v>
      </c>
      <c r="K25" s="30" t="str">
        <f t="shared" ref="K25:K30" si="4">IF(I25=0,"",IF(OR(J25&lt;-20%,J25&gt;20%),"14.3",IF(AND(C25=0,E25&gt;0),"14.1","14.2")))</f>
        <v>14.2</v>
      </c>
      <c r="L25" s="316" t="str">
        <f t="shared" si="2"/>
        <v/>
      </c>
      <c r="M25" s="317"/>
    </row>
    <row r="26" spans="1:15" ht="84" customHeight="1">
      <c r="A26" s="34" t="s">
        <v>30</v>
      </c>
      <c r="B26" s="35" t="s">
        <v>31</v>
      </c>
      <c r="C26" s="36">
        <f t="shared" ref="C26:H26" si="5">C27+C28+C29</f>
        <v>70400</v>
      </c>
      <c r="D26" s="37">
        <v>70400</v>
      </c>
      <c r="E26" s="26">
        <f t="shared" si="3"/>
        <v>64800</v>
      </c>
      <c r="F26" s="114">
        <f>F27+F28+F29</f>
        <v>55800</v>
      </c>
      <c r="G26" s="38">
        <f t="shared" si="5"/>
        <v>0</v>
      </c>
      <c r="H26" s="38">
        <f t="shared" si="5"/>
        <v>9000</v>
      </c>
      <c r="I26" s="28">
        <f>E26-C26</f>
        <v>-5600</v>
      </c>
      <c r="J26" s="29">
        <f t="shared" si="1"/>
        <v>-7.9545454545454544E-2</v>
      </c>
      <c r="K26" s="30" t="str">
        <f t="shared" si="4"/>
        <v>14.2</v>
      </c>
      <c r="L26" s="316" t="str">
        <f t="shared" si="2"/>
        <v/>
      </c>
      <c r="M26" s="317"/>
    </row>
    <row r="27" spans="1:15" ht="75" customHeight="1">
      <c r="A27" s="39">
        <v>4</v>
      </c>
      <c r="B27" s="40" t="s">
        <v>32</v>
      </c>
      <c r="C27" s="146">
        <v>65000</v>
      </c>
      <c r="D27" s="147">
        <v>65000</v>
      </c>
      <c r="E27" s="41">
        <f t="shared" si="3"/>
        <v>53800</v>
      </c>
      <c r="F27" s="148">
        <v>44900</v>
      </c>
      <c r="G27" s="149">
        <v>0</v>
      </c>
      <c r="H27" s="149">
        <v>8900</v>
      </c>
      <c r="I27" s="43">
        <f t="shared" si="0"/>
        <v>-11200</v>
      </c>
      <c r="J27" s="44">
        <f t="shared" si="1"/>
        <v>-0.1723076923076923</v>
      </c>
      <c r="K27" s="45" t="str">
        <f>IF(I27=0,"",IF(OR(J27&lt;-20%,J27&gt;20%),"14.2/14.3",IF(AND(C27=0,E27&gt;0),"14.1","14.2")))</f>
        <v>14.2</v>
      </c>
      <c r="L27" s="326" t="str">
        <f>IF(K27="14.1","Zmiana wymagała zawarcia aneksu",IF(J27&gt;20%,"Zwiększenie pozycji kosztów",IF(J27&lt;-20%,"Niewykorzystane środki podlegają zwrotowi lub mogły zostać przesunięte do innej grupy kosztów zgodnie z pkt. 14.2 lub 14.3 Umowy","")))</f>
        <v/>
      </c>
      <c r="M27" s="327"/>
    </row>
    <row r="28" spans="1:15" ht="75.75" customHeight="1">
      <c r="A28" s="46" t="s">
        <v>33</v>
      </c>
      <c r="B28" s="47" t="s">
        <v>34</v>
      </c>
      <c r="C28" s="146">
        <v>0</v>
      </c>
      <c r="D28" s="147">
        <v>0</v>
      </c>
      <c r="E28" s="41">
        <f t="shared" si="3"/>
        <v>6000</v>
      </c>
      <c r="F28" s="148">
        <v>5900</v>
      </c>
      <c r="G28" s="149">
        <v>0</v>
      </c>
      <c r="H28" s="149">
        <v>100</v>
      </c>
      <c r="I28" s="43">
        <f t="shared" si="0"/>
        <v>6000</v>
      </c>
      <c r="J28" s="44">
        <f t="shared" si="1"/>
        <v>0</v>
      </c>
      <c r="K28" s="48" t="str">
        <f>IF(I28=0,"",IF(E28&gt;D33,"Niezgodne z Regulaminem",IF(OR(J28&lt;-20%,J28&gt;20%),"14.2/14.3",IF(AND(C28=0,E28&gt;0),"14.1","14.2"))))</f>
        <v>14.1</v>
      </c>
      <c r="L28" s="326" t="str">
        <f>IF(K28="14.1","Zmiana wymagała zawarcia aneksu",IF(J28&gt;20%,"Zwiększenie pozycji kosztów",IF(J28&lt;-20%,"Niewykorzystane środki podlegają zwrotowi lub mogły zostać przesunięte do innej grupy kosztów zgodnie z pkt. 14.2 lub 14.3 Umowy","")))</f>
        <v>Zmiana wymagała zawarcia aneksu</v>
      </c>
      <c r="M28" s="327"/>
    </row>
    <row r="29" spans="1:15" ht="75.75" customHeight="1">
      <c r="A29" s="46" t="s">
        <v>35</v>
      </c>
      <c r="B29" s="40" t="s">
        <v>36</v>
      </c>
      <c r="C29" s="146">
        <v>5400</v>
      </c>
      <c r="D29" s="147">
        <v>5000</v>
      </c>
      <c r="E29" s="41">
        <f t="shared" si="3"/>
        <v>5000</v>
      </c>
      <c r="F29" s="148">
        <v>5000</v>
      </c>
      <c r="G29" s="149">
        <v>0</v>
      </c>
      <c r="H29" s="149">
        <v>0</v>
      </c>
      <c r="I29" s="43">
        <f t="shared" si="0"/>
        <v>-400</v>
      </c>
      <c r="J29" s="44">
        <f t="shared" si="1"/>
        <v>-7.407407407407407E-2</v>
      </c>
      <c r="K29" s="48" t="str">
        <f>IF(I29=0,"",IF(E29&gt;D34,"Niezgodne z Regulaminem",IF(OR(J29&lt;-20%,J29&gt;20%),"14.2/14.3",IF(AND(C29=0,E29&gt;0),"14.1","14.2"))))</f>
        <v>14.2</v>
      </c>
      <c r="L29" s="326" t="str">
        <f>IF(K29="14.1","Zmiana wymagała zawarcia aneksu",IF(J29&gt;20%,"Zwiększenie pozycji kosztów",IF(J29&lt;-20%,"Niewykorzystane środki podlegają zwrotowi lub mogły zostać przesunięte do innej grupy kosztów zgodnie z pkt. 14.2 lub 14.3 Umowy","")))</f>
        <v/>
      </c>
      <c r="M29" s="327"/>
    </row>
    <row r="30" spans="1:15" ht="69" customHeight="1" thickBot="1">
      <c r="A30" s="49">
        <v>6</v>
      </c>
      <c r="B30" s="50" t="s">
        <v>37</v>
      </c>
      <c r="C30" s="150">
        <v>1000</v>
      </c>
      <c r="D30" s="151">
        <v>1000</v>
      </c>
      <c r="E30" s="26">
        <f t="shared" si="3"/>
        <v>950</v>
      </c>
      <c r="F30" s="139">
        <v>820</v>
      </c>
      <c r="G30" s="145">
        <v>0</v>
      </c>
      <c r="H30" s="152">
        <v>130</v>
      </c>
      <c r="I30" s="28">
        <f t="shared" si="0"/>
        <v>-50</v>
      </c>
      <c r="J30" s="29">
        <f t="shared" si="1"/>
        <v>-0.05</v>
      </c>
      <c r="K30" s="30" t="str">
        <f t="shared" si="4"/>
        <v>14.2</v>
      </c>
      <c r="L30" s="316" t="str">
        <f t="shared" si="2"/>
        <v/>
      </c>
      <c r="M30" s="317"/>
    </row>
    <row r="31" spans="1:15" ht="41.25" customHeight="1" thickBot="1">
      <c r="A31" s="318" t="s">
        <v>38</v>
      </c>
      <c r="B31" s="319"/>
      <c r="C31" s="52">
        <f t="shared" ref="C31:G31" si="6">C23+C24+C25+C26+C30</f>
        <v>124900</v>
      </c>
      <c r="D31" s="52">
        <f t="shared" si="6"/>
        <v>124900</v>
      </c>
      <c r="E31" s="53">
        <f t="shared" si="6"/>
        <v>124900</v>
      </c>
      <c r="F31" s="116">
        <f>F23+F24+F25+F26+F30</f>
        <v>99920</v>
      </c>
      <c r="G31" s="53">
        <f t="shared" si="6"/>
        <v>0</v>
      </c>
      <c r="H31" s="53">
        <f>H23+H24+H25+H26+H30</f>
        <v>24980</v>
      </c>
      <c r="I31" s="52">
        <f>I23+I24+I25+I26+I30</f>
        <v>0</v>
      </c>
      <c r="J31" s="320" t="str">
        <f>IF(I31&lt;0,"Oszczędności ",IF(I31&gt;0,"W tabeli 4 wykazano wydatki niekwalifikowalne",""))</f>
        <v/>
      </c>
      <c r="K31" s="321"/>
      <c r="L31" s="322"/>
      <c r="M31" s="323"/>
    </row>
    <row r="32" spans="1:15" ht="17.25" customHeight="1">
      <c r="A32" s="4"/>
      <c r="B32" s="4"/>
      <c r="C32" s="54">
        <f>C23+C24+C25+C27+C30</f>
        <v>119500</v>
      </c>
      <c r="D32" s="54">
        <f>E23+E24+E25+E27+E30</f>
        <v>113900</v>
      </c>
      <c r="E32" s="4"/>
      <c r="F32" s="112"/>
      <c r="G32" s="4"/>
      <c r="H32" s="55"/>
      <c r="I32" s="55"/>
      <c r="J32" s="56"/>
      <c r="K32" s="4"/>
      <c r="L32" s="4"/>
      <c r="M32" s="4"/>
      <c r="N32" s="4"/>
      <c r="O32" s="4"/>
    </row>
    <row r="33" spans="1:15" ht="18" customHeight="1">
      <c r="A33" s="324" t="s">
        <v>39</v>
      </c>
      <c r="B33" s="325"/>
      <c r="C33" s="57">
        <f>ROUND(0.1*C32,2)</f>
        <v>11950</v>
      </c>
      <c r="D33" s="57">
        <f>ROUND(0.1*D32,2)</f>
        <v>11390</v>
      </c>
      <c r="E33" s="13"/>
      <c r="F33" s="135">
        <f>F23+F24+F25+F26+F30</f>
        <v>99920</v>
      </c>
      <c r="G33" s="13"/>
      <c r="H33" s="13"/>
      <c r="I33" s="58">
        <f>D31-E31</f>
        <v>0</v>
      </c>
      <c r="J33" s="59"/>
      <c r="K33" s="60"/>
      <c r="L33" s="61"/>
      <c r="M33" s="4"/>
      <c r="N33" s="4"/>
      <c r="O33" s="4"/>
    </row>
    <row r="34" spans="1:15" s="1" customFormat="1" ht="13.5" customHeight="1">
      <c r="A34" s="324" t="s">
        <v>40</v>
      </c>
      <c r="B34" s="325"/>
      <c r="C34" s="57">
        <f>ROUND(0.1*C32,2)</f>
        <v>11950</v>
      </c>
      <c r="D34" s="57">
        <f>ROUND(0.1*D32,2)</f>
        <v>11390</v>
      </c>
      <c r="E34" s="13"/>
      <c r="F34" s="111"/>
      <c r="G34" s="13"/>
      <c r="H34" s="13"/>
      <c r="I34" s="13"/>
      <c r="J34" s="13"/>
      <c r="K34" s="61"/>
      <c r="L34" s="61"/>
      <c r="M34" s="4"/>
      <c r="N34" s="4"/>
      <c r="O34" s="4"/>
    </row>
    <row r="35" spans="1:15" s="1" customFormat="1" ht="41.25" customHeight="1">
      <c r="A35" s="240" t="s">
        <v>41</v>
      </c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</row>
    <row r="36" spans="1:15" s="1" customFormat="1" ht="27" customHeight="1" thickBot="1">
      <c r="A36" s="240" t="s">
        <v>42</v>
      </c>
      <c r="B36" s="240"/>
      <c r="C36" s="240"/>
      <c r="D36" s="240"/>
      <c r="E36" s="240"/>
      <c r="F36" s="240"/>
      <c r="G36" s="240"/>
      <c r="H36" s="240"/>
      <c r="I36" s="240"/>
    </row>
    <row r="37" spans="1:15" s="1" customFormat="1" ht="39" customHeight="1">
      <c r="A37" s="301" t="s">
        <v>43</v>
      </c>
      <c r="B37" s="302"/>
      <c r="C37" s="302"/>
      <c r="D37" s="302"/>
      <c r="E37" s="305" t="s">
        <v>44</v>
      </c>
      <c r="F37" s="302"/>
      <c r="G37" s="302"/>
      <c r="H37" s="306"/>
      <c r="I37" s="307" t="s">
        <v>43</v>
      </c>
      <c r="J37" s="308"/>
      <c r="K37" s="309"/>
      <c r="L37" s="313" t="s">
        <v>45</v>
      </c>
      <c r="M37" s="314"/>
      <c r="N37" s="314"/>
      <c r="O37" s="315"/>
    </row>
    <row r="38" spans="1:15" s="1" customFormat="1" ht="18" customHeight="1" thickBot="1">
      <c r="A38" s="303"/>
      <c r="B38" s="304"/>
      <c r="C38" s="304"/>
      <c r="D38" s="304"/>
      <c r="E38" s="304" t="s">
        <v>46</v>
      </c>
      <c r="F38" s="304"/>
      <c r="G38" s="304"/>
      <c r="H38" s="62" t="s">
        <v>47</v>
      </c>
      <c r="I38" s="310"/>
      <c r="J38" s="311"/>
      <c r="K38" s="312"/>
      <c r="L38" s="311" t="s">
        <v>46</v>
      </c>
      <c r="M38" s="311"/>
      <c r="N38" s="312"/>
      <c r="O38" s="63" t="s">
        <v>47</v>
      </c>
    </row>
    <row r="39" spans="1:15" s="1" customFormat="1" ht="21" customHeight="1">
      <c r="A39" s="297" t="s">
        <v>48</v>
      </c>
      <c r="B39" s="298" t="s">
        <v>49</v>
      </c>
      <c r="C39" s="298"/>
      <c r="D39" s="298"/>
      <c r="E39" s="299">
        <f>SUM(E40,E44)</f>
        <v>24980</v>
      </c>
      <c r="F39" s="299"/>
      <c r="G39" s="299"/>
      <c r="H39" s="64">
        <f>E39*100/C31</f>
        <v>20</v>
      </c>
      <c r="I39" s="300" t="s">
        <v>49</v>
      </c>
      <c r="J39" s="298"/>
      <c r="K39" s="298"/>
      <c r="L39" s="299">
        <f>SUM(L40,L44)</f>
        <v>24980</v>
      </c>
      <c r="M39" s="299"/>
      <c r="N39" s="299"/>
      <c r="O39" s="65">
        <f>L39*100/E31</f>
        <v>20</v>
      </c>
    </row>
    <row r="40" spans="1:15" s="1" customFormat="1" ht="24.75" customHeight="1">
      <c r="A40" s="297"/>
      <c r="B40" s="268" t="s">
        <v>50</v>
      </c>
      <c r="C40" s="268"/>
      <c r="D40" s="268"/>
      <c r="E40" s="400"/>
      <c r="F40" s="401"/>
      <c r="G40" s="402"/>
      <c r="H40" s="66">
        <f>E40*100/C31</f>
        <v>0</v>
      </c>
      <c r="I40" s="296" t="s">
        <v>50</v>
      </c>
      <c r="J40" s="268"/>
      <c r="K40" s="268"/>
      <c r="L40" s="276">
        <f>SUM(L41:N43)</f>
        <v>0</v>
      </c>
      <c r="M40" s="277"/>
      <c r="N40" s="278"/>
      <c r="O40" s="67">
        <f>L40*100/E31</f>
        <v>0</v>
      </c>
    </row>
    <row r="41" spans="1:15" s="1" customFormat="1" ht="65.25" customHeight="1">
      <c r="A41" s="287"/>
      <c r="B41" s="68"/>
      <c r="C41" s="69"/>
      <c r="D41" s="69"/>
      <c r="E41" s="69"/>
      <c r="F41" s="117"/>
      <c r="G41" s="69"/>
      <c r="H41" s="70"/>
      <c r="I41" s="389" t="s">
        <v>51</v>
      </c>
      <c r="J41" s="390"/>
      <c r="K41" s="390"/>
      <c r="L41" s="397">
        <v>0</v>
      </c>
      <c r="M41" s="398"/>
      <c r="N41" s="399"/>
      <c r="O41" s="67">
        <f>L41*100/E31</f>
        <v>0</v>
      </c>
    </row>
    <row r="42" spans="1:15" s="1" customFormat="1" ht="44.25" customHeight="1">
      <c r="A42" s="288"/>
      <c r="B42" s="71"/>
      <c r="C42" s="72"/>
      <c r="D42" s="72"/>
      <c r="E42" s="72"/>
      <c r="F42" s="118"/>
      <c r="G42" s="72"/>
      <c r="H42" s="73"/>
      <c r="I42" s="392" t="s">
        <v>52</v>
      </c>
      <c r="J42" s="393"/>
      <c r="K42" s="393"/>
      <c r="L42" s="397">
        <v>0</v>
      </c>
      <c r="M42" s="398"/>
      <c r="N42" s="399"/>
      <c r="O42" s="67">
        <f>L42*100/E31</f>
        <v>0</v>
      </c>
    </row>
    <row r="43" spans="1:15" s="1" customFormat="1" ht="42.75" customHeight="1">
      <c r="A43" s="288"/>
      <c r="B43" s="74"/>
      <c r="C43" s="75"/>
      <c r="D43" s="75"/>
      <c r="E43" s="75"/>
      <c r="F43" s="119"/>
      <c r="G43" s="75"/>
      <c r="H43" s="76"/>
      <c r="I43" s="394" t="s">
        <v>53</v>
      </c>
      <c r="J43" s="395"/>
      <c r="K43" s="396"/>
      <c r="L43" s="397">
        <v>0</v>
      </c>
      <c r="M43" s="398"/>
      <c r="N43" s="399"/>
      <c r="O43" s="67">
        <f>L43*100/E31</f>
        <v>0</v>
      </c>
    </row>
    <row r="44" spans="1:15" s="1" customFormat="1" ht="31.5" customHeight="1">
      <c r="A44" s="288"/>
      <c r="B44" s="268" t="s">
        <v>54</v>
      </c>
      <c r="C44" s="268"/>
      <c r="D44" s="268"/>
      <c r="E44" s="400">
        <v>24980</v>
      </c>
      <c r="F44" s="401"/>
      <c r="G44" s="402"/>
      <c r="H44" s="66">
        <f>E44*100/C31</f>
        <v>20</v>
      </c>
      <c r="I44" s="296" t="s">
        <v>54</v>
      </c>
      <c r="J44" s="268"/>
      <c r="K44" s="268"/>
      <c r="L44" s="276">
        <f>SUM(L45:N47)</f>
        <v>24980</v>
      </c>
      <c r="M44" s="277"/>
      <c r="N44" s="278"/>
      <c r="O44" s="67">
        <f>L44*100/E31</f>
        <v>20</v>
      </c>
    </row>
    <row r="45" spans="1:15" s="1" customFormat="1" ht="57" customHeight="1">
      <c r="A45" s="288"/>
      <c r="B45" s="68"/>
      <c r="C45" s="69"/>
      <c r="D45" s="69"/>
      <c r="E45" s="69"/>
      <c r="F45" s="117"/>
      <c r="G45" s="69"/>
      <c r="H45" s="70"/>
      <c r="I45" s="389" t="s">
        <v>55</v>
      </c>
      <c r="J45" s="390"/>
      <c r="K45" s="390"/>
      <c r="L45" s="391">
        <v>24980</v>
      </c>
      <c r="M45" s="391"/>
      <c r="N45" s="391"/>
      <c r="O45" s="67">
        <f>L45*100/E31</f>
        <v>20</v>
      </c>
    </row>
    <row r="46" spans="1:15" s="1" customFormat="1" ht="61.5" customHeight="1">
      <c r="A46" s="288"/>
      <c r="B46" s="71"/>
      <c r="C46" s="72"/>
      <c r="D46" s="72"/>
      <c r="E46" s="72"/>
      <c r="F46" s="118"/>
      <c r="G46" s="72"/>
      <c r="H46" s="73"/>
      <c r="I46" s="392" t="s">
        <v>56</v>
      </c>
      <c r="J46" s="393"/>
      <c r="K46" s="393"/>
      <c r="L46" s="391">
        <v>0</v>
      </c>
      <c r="M46" s="391"/>
      <c r="N46" s="391"/>
      <c r="O46" s="67">
        <f>L46*100/E31</f>
        <v>0</v>
      </c>
    </row>
    <row r="47" spans="1:15" s="1" customFormat="1" ht="57" customHeight="1">
      <c r="A47" s="289"/>
      <c r="B47" s="74"/>
      <c r="C47" s="75"/>
      <c r="D47" s="75"/>
      <c r="E47" s="75"/>
      <c r="F47" s="119"/>
      <c r="G47" s="75"/>
      <c r="H47" s="76"/>
      <c r="I47" s="394" t="s">
        <v>57</v>
      </c>
      <c r="J47" s="395"/>
      <c r="K47" s="396"/>
      <c r="L47" s="391">
        <v>0</v>
      </c>
      <c r="M47" s="391"/>
      <c r="N47" s="391"/>
      <c r="O47" s="67">
        <f>L47*100/E31</f>
        <v>0</v>
      </c>
    </row>
    <row r="48" spans="1:15" s="1" customFormat="1" ht="37.5" customHeight="1">
      <c r="A48" s="77" t="s">
        <v>58</v>
      </c>
      <c r="B48" s="268" t="s">
        <v>59</v>
      </c>
      <c r="C48" s="268"/>
      <c r="D48" s="268"/>
      <c r="E48" s="269">
        <f>I11</f>
        <v>99920</v>
      </c>
      <c r="F48" s="269"/>
      <c r="G48" s="269"/>
      <c r="H48" s="78">
        <f>E48*100/C31</f>
        <v>80</v>
      </c>
      <c r="I48" s="268" t="s">
        <v>60</v>
      </c>
      <c r="J48" s="268"/>
      <c r="K48" s="268"/>
      <c r="L48" s="269">
        <f>F31</f>
        <v>99920</v>
      </c>
      <c r="M48" s="269"/>
      <c r="N48" s="269"/>
      <c r="O48" s="79">
        <f>L48*100/E31</f>
        <v>80</v>
      </c>
    </row>
    <row r="49" spans="1:15" s="1" customFormat="1" ht="21.75" customHeight="1" thickBot="1">
      <c r="A49" s="270" t="s">
        <v>61</v>
      </c>
      <c r="B49" s="271"/>
      <c r="C49" s="271"/>
      <c r="D49" s="271"/>
      <c r="E49" s="272">
        <f>SUM(E39,E48:G48)</f>
        <v>124900</v>
      </c>
      <c r="F49" s="272"/>
      <c r="G49" s="272"/>
      <c r="H49" s="80">
        <f>SUM(H39,H48:H48)</f>
        <v>100</v>
      </c>
      <c r="I49" s="273" t="s">
        <v>61</v>
      </c>
      <c r="J49" s="274"/>
      <c r="K49" s="275"/>
      <c r="L49" s="272">
        <f>SUM(L39,L48:M48)</f>
        <v>124900</v>
      </c>
      <c r="M49" s="272"/>
      <c r="N49" s="272"/>
      <c r="O49" s="81">
        <f>SUM(O39,O48:O48)</f>
        <v>100</v>
      </c>
    </row>
    <row r="50" spans="1:15" s="1" customFormat="1" ht="15" customHeight="1">
      <c r="F50" s="106"/>
    </row>
    <row r="51" spans="1:15" s="1" customFormat="1" ht="18.75" customHeight="1">
      <c r="A51" s="240" t="s">
        <v>62</v>
      </c>
      <c r="B51" s="240"/>
      <c r="C51" s="240"/>
      <c r="D51" s="240"/>
      <c r="E51" s="240"/>
      <c r="F51" s="240"/>
      <c r="G51" s="240"/>
      <c r="H51" s="240"/>
      <c r="I51" s="240"/>
    </row>
    <row r="52" spans="1:15" s="1" customFormat="1" ht="117" customHeight="1">
      <c r="A52" s="384"/>
      <c r="B52" s="385"/>
      <c r="C52" s="385"/>
      <c r="D52" s="385"/>
      <c r="E52" s="385"/>
      <c r="F52" s="385"/>
      <c r="G52" s="385"/>
      <c r="H52" s="385"/>
      <c r="I52" s="385"/>
      <c r="J52" s="385"/>
      <c r="K52" s="385"/>
      <c r="L52" s="386"/>
    </row>
    <row r="53" spans="1:15" s="1" customFormat="1" ht="46.5" customHeight="1">
      <c r="A53" s="261" t="s">
        <v>63</v>
      </c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</row>
    <row r="54" spans="1:15" s="1" customFormat="1" ht="51" customHeight="1" thickBot="1">
      <c r="A54" s="230" t="s">
        <v>64</v>
      </c>
      <c r="B54" s="230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63"/>
      <c r="N54" s="263"/>
    </row>
    <row r="55" spans="1:15" s="1" customFormat="1" ht="22.5" customHeight="1">
      <c r="A55" s="123"/>
      <c r="B55" s="82"/>
      <c r="C55" s="82"/>
      <c r="D55" s="82"/>
      <c r="E55" s="83"/>
      <c r="F55" s="82"/>
      <c r="G55" s="82"/>
      <c r="H55" s="82"/>
      <c r="I55" s="84"/>
      <c r="J55" s="125"/>
      <c r="K55" s="264" t="s">
        <v>73</v>
      </c>
      <c r="L55" s="265"/>
      <c r="M55" s="266"/>
      <c r="N55" s="267"/>
    </row>
    <row r="56" spans="1:15" s="1" customFormat="1" ht="32.25" customHeight="1">
      <c r="A56" s="124"/>
      <c r="B56" s="85"/>
      <c r="C56" s="85"/>
      <c r="D56" s="85"/>
      <c r="E56" s="86"/>
      <c r="F56" s="85"/>
      <c r="G56" s="85"/>
      <c r="H56" s="85"/>
      <c r="I56" s="87"/>
      <c r="J56" s="126"/>
      <c r="K56" s="127"/>
      <c r="L56" s="88"/>
      <c r="M56" s="252" t="s">
        <v>76</v>
      </c>
      <c r="N56" s="253"/>
    </row>
    <row r="57" spans="1:15" s="1" customFormat="1" ht="62.25" customHeight="1" thickBot="1">
      <c r="A57" s="91" t="s">
        <v>14</v>
      </c>
      <c r="B57" s="89" t="s">
        <v>65</v>
      </c>
      <c r="C57" s="89" t="s">
        <v>66</v>
      </c>
      <c r="D57" s="89" t="s">
        <v>67</v>
      </c>
      <c r="E57" s="90" t="s">
        <v>68</v>
      </c>
      <c r="F57" s="89" t="s">
        <v>69</v>
      </c>
      <c r="G57" s="89" t="s">
        <v>70</v>
      </c>
      <c r="H57" s="89" t="s">
        <v>71</v>
      </c>
      <c r="I57" s="254" t="s">
        <v>72</v>
      </c>
      <c r="J57" s="255"/>
      <c r="K57" s="128" t="s">
        <v>74</v>
      </c>
      <c r="L57" s="89" t="s">
        <v>75</v>
      </c>
      <c r="M57" s="129" t="s">
        <v>25</v>
      </c>
      <c r="N57" s="92" t="s">
        <v>26</v>
      </c>
    </row>
    <row r="58" spans="1:15" s="1" customFormat="1" ht="17.25" customHeight="1" thickBot="1">
      <c r="A58" s="189">
        <v>1</v>
      </c>
      <c r="B58" s="190">
        <v>2</v>
      </c>
      <c r="C58" s="190">
        <v>3</v>
      </c>
      <c r="D58" s="190">
        <v>4</v>
      </c>
      <c r="E58" s="191">
        <v>5</v>
      </c>
      <c r="F58" s="191">
        <v>6</v>
      </c>
      <c r="G58" s="191">
        <v>7</v>
      </c>
      <c r="H58" s="191">
        <v>8</v>
      </c>
      <c r="I58" s="387">
        <v>9</v>
      </c>
      <c r="J58" s="388"/>
      <c r="K58" s="191">
        <v>10</v>
      </c>
      <c r="L58" s="191">
        <v>11</v>
      </c>
      <c r="M58" s="191">
        <v>12</v>
      </c>
      <c r="N58" s="192">
        <v>13</v>
      </c>
    </row>
    <row r="59" spans="1:15" s="1" customFormat="1" ht="39" thickBot="1">
      <c r="A59" s="153" t="s">
        <v>102</v>
      </c>
      <c r="B59" s="154" t="s">
        <v>122</v>
      </c>
      <c r="C59" s="155" t="s">
        <v>123</v>
      </c>
      <c r="D59" s="155" t="s">
        <v>124</v>
      </c>
      <c r="E59" s="156" t="s">
        <v>125</v>
      </c>
      <c r="F59" s="155">
        <v>1</v>
      </c>
      <c r="G59" s="154" t="s">
        <v>150</v>
      </c>
      <c r="H59" s="157">
        <v>45986</v>
      </c>
      <c r="I59" s="378" t="s">
        <v>177</v>
      </c>
      <c r="J59" s="379"/>
      <c r="K59" s="99">
        <f>L59+M59+N59</f>
        <v>9600</v>
      </c>
      <c r="L59" s="158">
        <v>7800</v>
      </c>
      <c r="M59" s="158">
        <v>0</v>
      </c>
      <c r="N59" s="158">
        <v>1800</v>
      </c>
    </row>
    <row r="60" spans="1:15" s="1" customFormat="1" ht="51.75" thickBot="1">
      <c r="A60" s="153" t="s">
        <v>103</v>
      </c>
      <c r="B60" s="154" t="s">
        <v>126</v>
      </c>
      <c r="C60" s="155" t="s">
        <v>123</v>
      </c>
      <c r="D60" s="155" t="s">
        <v>124</v>
      </c>
      <c r="E60" s="156" t="s">
        <v>125</v>
      </c>
      <c r="F60" s="155">
        <v>2</v>
      </c>
      <c r="G60" s="154" t="s">
        <v>151</v>
      </c>
      <c r="H60" s="157">
        <v>45986</v>
      </c>
      <c r="I60" s="378" t="s">
        <v>177</v>
      </c>
      <c r="J60" s="379"/>
      <c r="K60" s="99">
        <f t="shared" ref="K60:K78" si="7">L60+M60+N60</f>
        <v>12400</v>
      </c>
      <c r="L60" s="158">
        <v>11200</v>
      </c>
      <c r="M60" s="158">
        <v>0</v>
      </c>
      <c r="N60" s="158">
        <v>1200</v>
      </c>
    </row>
    <row r="61" spans="1:15" s="1" customFormat="1" ht="39" thickBot="1">
      <c r="A61" s="153" t="s">
        <v>104</v>
      </c>
      <c r="B61" s="154" t="s">
        <v>127</v>
      </c>
      <c r="C61" s="155" t="s">
        <v>123</v>
      </c>
      <c r="D61" s="155" t="s">
        <v>124</v>
      </c>
      <c r="E61" s="156" t="s">
        <v>125</v>
      </c>
      <c r="F61" s="155">
        <v>3</v>
      </c>
      <c r="G61" s="154" t="s">
        <v>149</v>
      </c>
      <c r="H61" s="157">
        <v>45986</v>
      </c>
      <c r="I61" s="378" t="s">
        <v>177</v>
      </c>
      <c r="J61" s="379"/>
      <c r="K61" s="99">
        <f t="shared" si="7"/>
        <v>2500</v>
      </c>
      <c r="L61" s="158">
        <v>2000</v>
      </c>
      <c r="M61" s="158">
        <v>0</v>
      </c>
      <c r="N61" s="158">
        <v>500</v>
      </c>
    </row>
    <row r="62" spans="1:15" s="1" customFormat="1" ht="39" thickBot="1">
      <c r="A62" s="153" t="s">
        <v>105</v>
      </c>
      <c r="B62" s="154" t="s">
        <v>127</v>
      </c>
      <c r="C62" s="155" t="s">
        <v>123</v>
      </c>
      <c r="D62" s="155" t="s">
        <v>124</v>
      </c>
      <c r="E62" s="156" t="s">
        <v>125</v>
      </c>
      <c r="F62" s="155">
        <v>4</v>
      </c>
      <c r="G62" s="154" t="s">
        <v>152</v>
      </c>
      <c r="H62" s="157">
        <v>45986</v>
      </c>
      <c r="I62" s="378" t="s">
        <v>177</v>
      </c>
      <c r="J62" s="379"/>
      <c r="K62" s="99">
        <f t="shared" si="7"/>
        <v>5000</v>
      </c>
      <c r="L62" s="158">
        <v>5000</v>
      </c>
      <c r="M62" s="158">
        <v>0</v>
      </c>
      <c r="N62" s="158">
        <v>0</v>
      </c>
    </row>
    <row r="63" spans="1:15" s="1" customFormat="1" ht="39" thickBot="1">
      <c r="A63" s="153" t="s">
        <v>106</v>
      </c>
      <c r="B63" s="154" t="s">
        <v>133</v>
      </c>
      <c r="C63" s="155" t="s">
        <v>123</v>
      </c>
      <c r="D63" s="155" t="s">
        <v>124</v>
      </c>
      <c r="E63" s="156" t="s">
        <v>125</v>
      </c>
      <c r="F63" s="155">
        <v>5</v>
      </c>
      <c r="G63" s="154" t="s">
        <v>153</v>
      </c>
      <c r="H63" s="157">
        <v>45986</v>
      </c>
      <c r="I63" s="378" t="s">
        <v>177</v>
      </c>
      <c r="J63" s="379"/>
      <c r="K63" s="99">
        <f t="shared" si="7"/>
        <v>6500</v>
      </c>
      <c r="L63" s="158">
        <v>4000</v>
      </c>
      <c r="M63" s="158">
        <v>0</v>
      </c>
      <c r="N63" s="158">
        <v>2500</v>
      </c>
    </row>
    <row r="64" spans="1:15" s="1" customFormat="1" ht="51.75" thickBot="1">
      <c r="A64" s="153" t="s">
        <v>107</v>
      </c>
      <c r="B64" s="154" t="s">
        <v>134</v>
      </c>
      <c r="C64" s="155" t="s">
        <v>128</v>
      </c>
      <c r="D64" s="155" t="s">
        <v>124</v>
      </c>
      <c r="E64" s="156" t="s">
        <v>129</v>
      </c>
      <c r="F64" s="155">
        <v>6</v>
      </c>
      <c r="G64" s="154" t="s">
        <v>154</v>
      </c>
      <c r="H64" s="157">
        <v>45988</v>
      </c>
      <c r="I64" s="378" t="s">
        <v>177</v>
      </c>
      <c r="J64" s="379"/>
      <c r="K64" s="99">
        <f t="shared" si="7"/>
        <v>8000</v>
      </c>
      <c r="L64" s="158">
        <v>4000</v>
      </c>
      <c r="M64" s="158">
        <v>0</v>
      </c>
      <c r="N64" s="158">
        <v>4000</v>
      </c>
    </row>
    <row r="65" spans="1:14" s="1" customFormat="1" ht="51.75" thickBot="1">
      <c r="A65" s="153" t="s">
        <v>108</v>
      </c>
      <c r="B65" s="154" t="s">
        <v>134</v>
      </c>
      <c r="C65" s="155" t="s">
        <v>128</v>
      </c>
      <c r="D65" s="155" t="s">
        <v>124</v>
      </c>
      <c r="E65" s="156" t="s">
        <v>129</v>
      </c>
      <c r="F65" s="155">
        <v>7</v>
      </c>
      <c r="G65" s="154" t="s">
        <v>155</v>
      </c>
      <c r="H65" s="157">
        <v>45988</v>
      </c>
      <c r="I65" s="378" t="s">
        <v>177</v>
      </c>
      <c r="J65" s="379"/>
      <c r="K65" s="99">
        <f t="shared" si="7"/>
        <v>7600</v>
      </c>
      <c r="L65" s="158">
        <v>4000</v>
      </c>
      <c r="M65" s="158">
        <v>0</v>
      </c>
      <c r="N65" s="158">
        <v>3600</v>
      </c>
    </row>
    <row r="66" spans="1:14" s="1" customFormat="1" ht="77.25" thickBot="1">
      <c r="A66" s="153" t="s">
        <v>109</v>
      </c>
      <c r="B66" s="154" t="s">
        <v>136</v>
      </c>
      <c r="C66" s="155" t="s">
        <v>130</v>
      </c>
      <c r="D66" s="155" t="s">
        <v>124</v>
      </c>
      <c r="E66" s="156" t="s">
        <v>135</v>
      </c>
      <c r="F66" s="155">
        <v>8</v>
      </c>
      <c r="G66" s="154" t="s">
        <v>156</v>
      </c>
      <c r="H66" s="157">
        <v>45965</v>
      </c>
      <c r="I66" s="378" t="s">
        <v>177</v>
      </c>
      <c r="J66" s="379"/>
      <c r="K66" s="99">
        <f>L66+M66+N66</f>
        <v>3400</v>
      </c>
      <c r="L66" s="158">
        <v>2000</v>
      </c>
      <c r="M66" s="158">
        <v>0</v>
      </c>
      <c r="N66" s="158">
        <v>1400</v>
      </c>
    </row>
    <row r="67" spans="1:14" s="1" customFormat="1" ht="26.25" thickBot="1">
      <c r="A67" s="153" t="s">
        <v>110</v>
      </c>
      <c r="B67" s="154" t="s">
        <v>136</v>
      </c>
      <c r="C67" s="155" t="s">
        <v>130</v>
      </c>
      <c r="D67" s="155" t="s">
        <v>124</v>
      </c>
      <c r="E67" s="156" t="s">
        <v>131</v>
      </c>
      <c r="F67" s="155">
        <v>9</v>
      </c>
      <c r="G67" s="154" t="s">
        <v>157</v>
      </c>
      <c r="H67" s="157">
        <v>45965</v>
      </c>
      <c r="I67" s="378" t="s">
        <v>177</v>
      </c>
      <c r="J67" s="379"/>
      <c r="K67" s="99">
        <f t="shared" si="7"/>
        <v>1500</v>
      </c>
      <c r="L67" s="158">
        <v>1500</v>
      </c>
      <c r="M67" s="158">
        <v>0</v>
      </c>
      <c r="N67" s="158">
        <v>0</v>
      </c>
    </row>
    <row r="68" spans="1:14" s="1" customFormat="1" ht="51.75" thickBot="1">
      <c r="A68" s="153" t="s">
        <v>111</v>
      </c>
      <c r="B68" s="154" t="s">
        <v>136</v>
      </c>
      <c r="C68" s="155" t="s">
        <v>130</v>
      </c>
      <c r="D68" s="155" t="s">
        <v>124</v>
      </c>
      <c r="E68" s="156" t="s">
        <v>132</v>
      </c>
      <c r="F68" s="155">
        <v>10</v>
      </c>
      <c r="G68" s="154" t="s">
        <v>158</v>
      </c>
      <c r="H68" s="157">
        <v>45965</v>
      </c>
      <c r="I68" s="378" t="s">
        <v>177</v>
      </c>
      <c r="J68" s="379"/>
      <c r="K68" s="99">
        <f t="shared" si="7"/>
        <v>2650</v>
      </c>
      <c r="L68" s="158">
        <v>1800</v>
      </c>
      <c r="M68" s="158">
        <v>0</v>
      </c>
      <c r="N68" s="158">
        <v>850</v>
      </c>
    </row>
    <row r="69" spans="1:14" s="1" customFormat="1" ht="51.75" thickBot="1">
      <c r="A69" s="153" t="s">
        <v>112</v>
      </c>
      <c r="B69" s="154" t="s">
        <v>162</v>
      </c>
      <c r="C69" s="155" t="s">
        <v>137</v>
      </c>
      <c r="D69" s="155" t="s">
        <v>124</v>
      </c>
      <c r="E69" s="156" t="s">
        <v>138</v>
      </c>
      <c r="F69" s="155">
        <v>11</v>
      </c>
      <c r="G69" s="154" t="s">
        <v>165</v>
      </c>
      <c r="H69" s="157">
        <v>46017</v>
      </c>
      <c r="I69" s="378" t="s">
        <v>177</v>
      </c>
      <c r="J69" s="379"/>
      <c r="K69" s="99">
        <f t="shared" si="7"/>
        <v>6000</v>
      </c>
      <c r="L69" s="158">
        <v>5900</v>
      </c>
      <c r="M69" s="158">
        <v>0</v>
      </c>
      <c r="N69" s="158">
        <v>100</v>
      </c>
    </row>
    <row r="70" spans="1:14" s="1" customFormat="1" ht="51.75" thickBot="1">
      <c r="A70" s="153" t="s">
        <v>113</v>
      </c>
      <c r="B70" s="154" t="s">
        <v>163</v>
      </c>
      <c r="C70" s="155" t="s">
        <v>137</v>
      </c>
      <c r="D70" s="155" t="s">
        <v>124</v>
      </c>
      <c r="E70" s="156" t="s">
        <v>139</v>
      </c>
      <c r="F70" s="155">
        <v>12</v>
      </c>
      <c r="G70" s="154" t="s">
        <v>166</v>
      </c>
      <c r="H70" s="157">
        <v>46017</v>
      </c>
      <c r="I70" s="378" t="s">
        <v>177</v>
      </c>
      <c r="J70" s="379"/>
      <c r="K70" s="99">
        <f t="shared" si="7"/>
        <v>5000</v>
      </c>
      <c r="L70" s="158">
        <v>5000</v>
      </c>
      <c r="M70" s="158">
        <v>0</v>
      </c>
      <c r="N70" s="158">
        <v>0</v>
      </c>
    </row>
    <row r="71" spans="1:14" s="1" customFormat="1" ht="60.75" customHeight="1" thickBot="1">
      <c r="A71" s="153" t="s">
        <v>114</v>
      </c>
      <c r="B71" s="154" t="s">
        <v>164</v>
      </c>
      <c r="C71" s="155" t="s">
        <v>137</v>
      </c>
      <c r="D71" s="155" t="s">
        <v>124</v>
      </c>
      <c r="E71" s="156" t="s">
        <v>140</v>
      </c>
      <c r="F71" s="155">
        <v>13</v>
      </c>
      <c r="G71" s="154" t="s">
        <v>167</v>
      </c>
      <c r="H71" s="157">
        <v>46017</v>
      </c>
      <c r="I71" s="378" t="s">
        <v>177</v>
      </c>
      <c r="J71" s="379"/>
      <c r="K71" s="99">
        <f t="shared" si="7"/>
        <v>8000</v>
      </c>
      <c r="L71" s="158">
        <v>5000</v>
      </c>
      <c r="M71" s="158">
        <v>0</v>
      </c>
      <c r="N71" s="158">
        <v>3000</v>
      </c>
    </row>
    <row r="72" spans="1:14" s="1" customFormat="1" ht="40.5" customHeight="1" thickBot="1">
      <c r="A72" s="153" t="s">
        <v>115</v>
      </c>
      <c r="B72" s="154" t="s">
        <v>164</v>
      </c>
      <c r="C72" s="155" t="s">
        <v>137</v>
      </c>
      <c r="D72" s="155" t="s">
        <v>124</v>
      </c>
      <c r="E72" s="156" t="s">
        <v>141</v>
      </c>
      <c r="F72" s="155">
        <v>14</v>
      </c>
      <c r="G72" s="154" t="s">
        <v>168</v>
      </c>
      <c r="H72" s="157">
        <v>46017</v>
      </c>
      <c r="I72" s="378" t="s">
        <v>177</v>
      </c>
      <c r="J72" s="379"/>
      <c r="K72" s="99">
        <f t="shared" si="7"/>
        <v>800</v>
      </c>
      <c r="L72" s="158">
        <v>800</v>
      </c>
      <c r="M72" s="158">
        <v>0</v>
      </c>
      <c r="N72" s="158">
        <v>0</v>
      </c>
    </row>
    <row r="73" spans="1:14" s="1" customFormat="1" ht="39" thickBot="1">
      <c r="A73" s="153" t="s">
        <v>116</v>
      </c>
      <c r="B73" s="154" t="s">
        <v>159</v>
      </c>
      <c r="C73" s="155" t="s">
        <v>137</v>
      </c>
      <c r="D73" s="155" t="s">
        <v>124</v>
      </c>
      <c r="E73" s="156" t="s">
        <v>142</v>
      </c>
      <c r="F73" s="155">
        <v>15</v>
      </c>
      <c r="G73" s="154" t="s">
        <v>169</v>
      </c>
      <c r="H73" s="157">
        <v>46017</v>
      </c>
      <c r="I73" s="378" t="s">
        <v>177</v>
      </c>
      <c r="J73" s="379"/>
      <c r="K73" s="99">
        <f t="shared" si="7"/>
        <v>19500</v>
      </c>
      <c r="L73" s="158">
        <v>19500</v>
      </c>
      <c r="M73" s="158">
        <v>0</v>
      </c>
      <c r="N73" s="158">
        <v>0</v>
      </c>
    </row>
    <row r="74" spans="1:14" s="1" customFormat="1" ht="38.25" customHeight="1" thickBot="1">
      <c r="A74" s="153" t="s">
        <v>117</v>
      </c>
      <c r="B74" s="154" t="s">
        <v>160</v>
      </c>
      <c r="C74" s="155" t="s">
        <v>137</v>
      </c>
      <c r="D74" s="155" t="s">
        <v>124</v>
      </c>
      <c r="E74" s="156" t="s">
        <v>143</v>
      </c>
      <c r="F74" s="155">
        <v>16</v>
      </c>
      <c r="G74" s="154" t="s">
        <v>170</v>
      </c>
      <c r="H74" s="157">
        <v>46017</v>
      </c>
      <c r="I74" s="378" t="s">
        <v>177</v>
      </c>
      <c r="J74" s="379"/>
      <c r="K74" s="99">
        <f t="shared" si="7"/>
        <v>19000</v>
      </c>
      <c r="L74" s="158">
        <v>15000</v>
      </c>
      <c r="M74" s="158">
        <v>0</v>
      </c>
      <c r="N74" s="158">
        <v>4000</v>
      </c>
    </row>
    <row r="75" spans="1:14" s="1" customFormat="1" ht="47.25" customHeight="1" thickBot="1">
      <c r="A75" s="153" t="s">
        <v>118</v>
      </c>
      <c r="B75" s="154" t="s">
        <v>161</v>
      </c>
      <c r="C75" s="155" t="s">
        <v>137</v>
      </c>
      <c r="D75" s="155" t="s">
        <v>124</v>
      </c>
      <c r="E75" s="156" t="s">
        <v>144</v>
      </c>
      <c r="F75" s="155">
        <v>17</v>
      </c>
      <c r="G75" s="154" t="s">
        <v>171</v>
      </c>
      <c r="H75" s="157">
        <v>46017</v>
      </c>
      <c r="I75" s="378" t="s">
        <v>177</v>
      </c>
      <c r="J75" s="379"/>
      <c r="K75" s="99">
        <f t="shared" si="7"/>
        <v>6500</v>
      </c>
      <c r="L75" s="158">
        <v>4600</v>
      </c>
      <c r="M75" s="158">
        <v>0</v>
      </c>
      <c r="N75" s="158">
        <v>1900</v>
      </c>
    </row>
    <row r="76" spans="1:14" s="1" customFormat="1" ht="70.5" customHeight="1" thickBot="1">
      <c r="A76" s="153" t="s">
        <v>119</v>
      </c>
      <c r="B76" s="154" t="s">
        <v>173</v>
      </c>
      <c r="C76" s="155" t="s">
        <v>145</v>
      </c>
      <c r="D76" s="155" t="s">
        <v>124</v>
      </c>
      <c r="E76" s="156" t="s">
        <v>146</v>
      </c>
      <c r="F76" s="155">
        <v>18</v>
      </c>
      <c r="G76" s="154" t="s">
        <v>176</v>
      </c>
      <c r="H76" s="157">
        <v>46006</v>
      </c>
      <c r="I76" s="378" t="s">
        <v>177</v>
      </c>
      <c r="J76" s="379"/>
      <c r="K76" s="99">
        <f t="shared" si="7"/>
        <v>130</v>
      </c>
      <c r="L76" s="158">
        <v>0</v>
      </c>
      <c r="M76" s="158">
        <v>0</v>
      </c>
      <c r="N76" s="158">
        <v>130</v>
      </c>
    </row>
    <row r="77" spans="1:14" s="1" customFormat="1" ht="26.25" thickBot="1">
      <c r="A77" s="153" t="s">
        <v>120</v>
      </c>
      <c r="B77" s="154" t="s">
        <v>172</v>
      </c>
      <c r="C77" s="155" t="s">
        <v>145</v>
      </c>
      <c r="D77" s="155" t="s">
        <v>124</v>
      </c>
      <c r="E77" s="156" t="s">
        <v>147</v>
      </c>
      <c r="F77" s="155">
        <v>19</v>
      </c>
      <c r="G77" s="154" t="s">
        <v>175</v>
      </c>
      <c r="H77" s="157">
        <v>45996</v>
      </c>
      <c r="I77" s="378" t="s">
        <v>177</v>
      </c>
      <c r="J77" s="379"/>
      <c r="K77" s="99">
        <f t="shared" si="7"/>
        <v>500</v>
      </c>
      <c r="L77" s="158">
        <v>500</v>
      </c>
      <c r="M77" s="158">
        <v>0</v>
      </c>
      <c r="N77" s="158">
        <v>0</v>
      </c>
    </row>
    <row r="78" spans="1:14" s="1" customFormat="1" ht="75" customHeight="1" thickBot="1">
      <c r="A78" s="159" t="s">
        <v>121</v>
      </c>
      <c r="B78" s="160" t="s">
        <v>163</v>
      </c>
      <c r="C78" s="161" t="s">
        <v>145</v>
      </c>
      <c r="D78" s="161" t="s">
        <v>124</v>
      </c>
      <c r="E78" s="162" t="s">
        <v>148</v>
      </c>
      <c r="F78" s="161">
        <v>20</v>
      </c>
      <c r="G78" s="160" t="s">
        <v>174</v>
      </c>
      <c r="H78" s="163">
        <v>45997</v>
      </c>
      <c r="I78" s="378" t="s">
        <v>177</v>
      </c>
      <c r="J78" s="379"/>
      <c r="K78" s="99">
        <f t="shared" si="7"/>
        <v>320</v>
      </c>
      <c r="L78" s="158">
        <v>320</v>
      </c>
      <c r="M78" s="158">
        <v>0</v>
      </c>
      <c r="N78" s="158">
        <v>0</v>
      </c>
    </row>
    <row r="79" spans="1:14" s="1" customFormat="1" ht="37.5" customHeight="1" thickBot="1">
      <c r="A79" s="249" t="s">
        <v>77</v>
      </c>
      <c r="B79" s="250"/>
      <c r="C79" s="250"/>
      <c r="D79" s="250"/>
      <c r="E79" s="250"/>
      <c r="F79" s="250"/>
      <c r="G79" s="250"/>
      <c r="H79" s="250"/>
      <c r="I79" s="250"/>
      <c r="J79" s="251"/>
      <c r="K79" s="101">
        <f>SUM(L79:N79)</f>
        <v>124900</v>
      </c>
      <c r="L79" s="102">
        <f>SUM(L59:L78)</f>
        <v>99920</v>
      </c>
      <c r="M79" s="102">
        <f>SUM(M59:M78)</f>
        <v>0</v>
      </c>
      <c r="N79" s="103">
        <f>SUM(N59:N78)</f>
        <v>24980</v>
      </c>
    </row>
    <row r="80" spans="1:14" s="1" customFormat="1" ht="47.25" customHeight="1">
      <c r="A80" s="230" t="s">
        <v>78</v>
      </c>
      <c r="B80" s="230"/>
      <c r="C80" s="230"/>
      <c r="D80" s="230"/>
      <c r="E80" s="230"/>
      <c r="F80" s="230"/>
      <c r="G80" s="230"/>
      <c r="H80" s="230"/>
      <c r="I80" s="230"/>
      <c r="J80" s="230"/>
      <c r="K80" s="230"/>
      <c r="L80" s="230"/>
    </row>
    <row r="81" spans="1:15" s="1" customFormat="1" ht="41.25" customHeight="1">
      <c r="A81" s="240" t="s">
        <v>101</v>
      </c>
      <c r="B81" s="241"/>
      <c r="C81" s="241"/>
      <c r="D81" s="241"/>
      <c r="E81" s="241"/>
      <c r="F81" s="241"/>
      <c r="G81" s="241"/>
      <c r="H81" s="241"/>
      <c r="I81" s="241"/>
      <c r="J81" s="241"/>
      <c r="K81" s="241"/>
      <c r="L81" s="241"/>
      <c r="O81" s="105"/>
    </row>
    <row r="82" spans="1:15" s="1" customFormat="1">
      <c r="A82" s="104"/>
      <c r="B82" s="19"/>
      <c r="C82" s="19"/>
      <c r="D82" s="19"/>
      <c r="E82" s="19"/>
      <c r="F82" s="121"/>
      <c r="G82" s="19"/>
      <c r="H82" s="19"/>
      <c r="I82" s="19"/>
      <c r="J82" s="19"/>
      <c r="K82" s="19"/>
      <c r="L82" s="19"/>
    </row>
    <row r="83" spans="1:15" s="1" customFormat="1" ht="21" customHeight="1" thickBot="1">
      <c r="A83" s="240" t="s">
        <v>79</v>
      </c>
      <c r="B83" s="240"/>
      <c r="C83" s="240"/>
      <c r="D83" s="240"/>
      <c r="E83" s="240"/>
      <c r="F83" s="240"/>
      <c r="G83" s="240"/>
      <c r="H83" s="240"/>
      <c r="I83" s="240"/>
      <c r="J83" s="240"/>
      <c r="K83" s="19"/>
      <c r="L83" s="19"/>
    </row>
    <row r="84" spans="1:15" s="1" customFormat="1" ht="15.95" customHeight="1" thickBot="1">
      <c r="A84" s="226" t="s">
        <v>80</v>
      </c>
      <c r="B84" s="227"/>
      <c r="C84" s="227"/>
      <c r="D84" s="227"/>
      <c r="E84" s="227"/>
      <c r="F84" s="227"/>
      <c r="G84" s="227"/>
      <c r="H84" s="227"/>
      <c r="I84" s="227"/>
      <c r="J84" s="227"/>
      <c r="K84" s="227"/>
      <c r="L84" s="228"/>
      <c r="M84" s="242" t="s">
        <v>81</v>
      </c>
      <c r="N84" s="243"/>
    </row>
    <row r="85" spans="1:15" s="1" customFormat="1" ht="72" customHeight="1" thickBot="1">
      <c r="A85" s="380"/>
      <c r="B85" s="242"/>
      <c r="C85" s="242"/>
      <c r="D85" s="242"/>
      <c r="E85" s="242"/>
      <c r="F85" s="242"/>
      <c r="G85" s="242"/>
      <c r="H85" s="242"/>
      <c r="I85" s="242"/>
      <c r="J85" s="242"/>
      <c r="K85" s="242"/>
      <c r="L85" s="381"/>
      <c r="M85" s="382">
        <v>0</v>
      </c>
      <c r="N85" s="383"/>
    </row>
    <row r="86" spans="1:15" s="1" customFormat="1" ht="15.75" customHeight="1">
      <c r="F86" s="106"/>
    </row>
    <row r="87" spans="1:15" s="1" customFormat="1" ht="24" customHeight="1">
      <c r="A87" s="234" t="s">
        <v>82</v>
      </c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6"/>
    </row>
    <row r="89" spans="1:15" s="1" customFormat="1" ht="99" customHeight="1">
      <c r="A89" s="375"/>
      <c r="B89" s="376"/>
      <c r="C89" s="376"/>
      <c r="D89" s="376"/>
      <c r="E89" s="376"/>
      <c r="F89" s="376"/>
      <c r="G89" s="376"/>
      <c r="H89" s="376"/>
      <c r="I89" s="376"/>
      <c r="J89" s="376"/>
      <c r="K89" s="376"/>
      <c r="L89" s="376"/>
      <c r="M89" s="376"/>
      <c r="N89" s="377"/>
    </row>
    <row r="91" spans="1:15" s="1" customFormat="1">
      <c r="A91" s="240" t="s">
        <v>83</v>
      </c>
      <c r="B91" s="240"/>
      <c r="C91" s="240"/>
      <c r="D91" s="240"/>
      <c r="E91" s="240"/>
      <c r="F91" s="240"/>
      <c r="G91" s="240"/>
    </row>
    <row r="92" spans="1:15" s="1" customFormat="1" ht="19.5" customHeight="1">
      <c r="A92" s="231" t="s">
        <v>84</v>
      </c>
      <c r="B92" s="231"/>
      <c r="C92" s="231"/>
      <c r="D92" s="231"/>
      <c r="E92" s="231"/>
      <c r="F92" s="231"/>
      <c r="G92" s="231"/>
      <c r="H92" s="231"/>
      <c r="I92" s="231"/>
      <c r="J92" s="231"/>
      <c r="K92" s="231"/>
      <c r="L92" s="231"/>
    </row>
    <row r="93" spans="1:15" s="1" customFormat="1" ht="26.25" customHeight="1">
      <c r="A93" s="231" t="s">
        <v>85</v>
      </c>
      <c r="B93" s="231"/>
      <c r="C93" s="231"/>
      <c r="D93" s="231"/>
      <c r="E93" s="231"/>
      <c r="F93" s="231"/>
      <c r="G93" s="231"/>
      <c r="H93" s="231"/>
      <c r="I93" s="231"/>
      <c r="J93" s="231"/>
      <c r="K93" s="231"/>
      <c r="L93" s="231"/>
    </row>
    <row r="94" spans="1:15" s="1" customFormat="1" ht="17.25" customHeight="1">
      <c r="A94" s="231" t="s">
        <v>86</v>
      </c>
      <c r="B94" s="231"/>
      <c r="C94" s="231"/>
      <c r="D94" s="231"/>
      <c r="E94" s="231"/>
      <c r="F94" s="231"/>
      <c r="G94" s="231"/>
      <c r="H94" s="231"/>
      <c r="I94" s="231"/>
      <c r="J94" s="231"/>
      <c r="K94" s="231"/>
      <c r="L94" s="231"/>
    </row>
    <row r="95" spans="1:15" s="1" customFormat="1" ht="28.5" customHeight="1">
      <c r="A95" s="230" t="s">
        <v>87</v>
      </c>
      <c r="B95" s="230"/>
      <c r="C95" s="230"/>
      <c r="D95" s="230"/>
      <c r="E95" s="230"/>
      <c r="F95" s="230"/>
      <c r="G95" s="230"/>
      <c r="H95" s="230"/>
      <c r="I95" s="230"/>
      <c r="J95" s="230"/>
      <c r="K95" s="230"/>
      <c r="L95" s="230"/>
    </row>
    <row r="96" spans="1:15" s="1" customFormat="1" ht="49.5" customHeight="1">
      <c r="A96" s="231" t="s">
        <v>88</v>
      </c>
      <c r="B96" s="231"/>
      <c r="C96" s="231"/>
      <c r="D96" s="231"/>
      <c r="E96" s="231"/>
      <c r="F96" s="231"/>
      <c r="G96" s="231"/>
      <c r="H96" s="231"/>
      <c r="I96" s="231"/>
      <c r="J96" s="231"/>
      <c r="K96" s="231"/>
      <c r="L96" s="231"/>
    </row>
    <row r="97" spans="1:12" s="1" customFormat="1" ht="27.75" customHeight="1">
      <c r="A97" s="232" t="s">
        <v>89</v>
      </c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</row>
    <row r="98" spans="1:12" s="1" customFormat="1" ht="11.25" customHeight="1">
      <c r="F98" s="106"/>
    </row>
    <row r="99" spans="1:12" s="1" customFormat="1" ht="12.75" customHeight="1">
      <c r="B99" s="229" t="s">
        <v>90</v>
      </c>
      <c r="C99" s="229"/>
      <c r="D99" s="229"/>
      <c r="E99" s="229"/>
      <c r="F99" s="229"/>
      <c r="G99" s="229"/>
      <c r="H99" s="229"/>
      <c r="I99" s="229"/>
      <c r="J99" s="229"/>
      <c r="K99" s="229"/>
    </row>
    <row r="101" spans="1:12" s="1" customFormat="1" ht="12.6" customHeight="1">
      <c r="A101" s="229"/>
      <c r="B101" s="229"/>
      <c r="C101" s="229"/>
      <c r="D101" s="229"/>
      <c r="E101" s="229"/>
      <c r="F101" s="229"/>
      <c r="G101" s="229"/>
      <c r="H101" s="229"/>
      <c r="I101" s="229"/>
      <c r="J101" s="229"/>
      <c r="K101" s="229"/>
      <c r="L101" s="229"/>
    </row>
    <row r="102" spans="1:12" s="1" customFormat="1" ht="51" customHeight="1">
      <c r="A102" s="229" t="s">
        <v>91</v>
      </c>
      <c r="B102" s="229"/>
      <c r="C102" s="229"/>
      <c r="D102" s="229"/>
      <c r="E102" s="229"/>
      <c r="F102" s="229"/>
      <c r="G102" s="229"/>
      <c r="H102" s="229"/>
      <c r="I102" s="229"/>
      <c r="J102" s="229"/>
      <c r="K102" s="229"/>
      <c r="L102" s="229"/>
    </row>
    <row r="103" spans="1:12" s="1" customFormat="1" ht="16.5" customHeight="1">
      <c r="A103" s="229" t="s">
        <v>92</v>
      </c>
      <c r="B103" s="229"/>
      <c r="C103" s="229"/>
      <c r="D103" s="229"/>
      <c r="E103" s="229"/>
      <c r="F103" s="229"/>
      <c r="G103" s="229"/>
      <c r="H103" s="229"/>
      <c r="I103" s="229"/>
      <c r="J103" s="229"/>
      <c r="K103" s="229"/>
      <c r="L103" s="229"/>
    </row>
    <row r="104" spans="1:12" s="1" customFormat="1" ht="12.6" customHeight="1">
      <c r="B104" s="229" t="s">
        <v>93</v>
      </c>
      <c r="C104" s="229"/>
      <c r="D104" s="229"/>
      <c r="E104" s="229"/>
      <c r="F104" s="229"/>
      <c r="G104" s="229"/>
      <c r="H104" s="229"/>
      <c r="I104" s="229"/>
      <c r="J104" s="229"/>
      <c r="K104" s="229"/>
      <c r="L104" s="229"/>
    </row>
    <row r="105" spans="1:12" s="1" customFormat="1" ht="13.5" thickBot="1">
      <c r="F105" s="106"/>
    </row>
    <row r="106" spans="1:12" s="1" customFormat="1" ht="20.25" customHeight="1">
      <c r="A106" s="215" t="s">
        <v>94</v>
      </c>
      <c r="B106" s="216"/>
      <c r="C106" s="216"/>
      <c r="D106" s="216"/>
      <c r="E106" s="216"/>
      <c r="F106" s="122"/>
      <c r="G106" s="107"/>
      <c r="H106" s="107"/>
      <c r="I106" s="107"/>
      <c r="J106" s="107"/>
      <c r="K106" s="107"/>
      <c r="L106" s="108"/>
    </row>
    <row r="107" spans="1:12" s="1" customFormat="1" ht="139.5" customHeight="1">
      <c r="A107" s="217" t="s">
        <v>95</v>
      </c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9"/>
    </row>
    <row r="108" spans="1:12" s="1" customFormat="1" ht="129.75" customHeight="1" thickBot="1">
      <c r="A108" s="220" t="s">
        <v>96</v>
      </c>
      <c r="B108" s="221"/>
      <c r="C108" s="221"/>
      <c r="D108" s="221"/>
      <c r="E108" s="221"/>
      <c r="F108" s="221"/>
      <c r="G108" s="221"/>
      <c r="H108" s="221"/>
      <c r="I108" s="221"/>
      <c r="J108" s="221"/>
      <c r="K108" s="221"/>
      <c r="L108" s="222"/>
    </row>
    <row r="109" spans="1:12" s="1" customFormat="1" ht="27.75" customHeight="1" thickBot="1">
      <c r="F109" s="106"/>
    </row>
    <row r="110" spans="1:12" s="1" customFormat="1" ht="29.25" customHeight="1">
      <c r="A110" s="223" t="s">
        <v>97</v>
      </c>
      <c r="B110" s="224"/>
      <c r="C110" s="224"/>
      <c r="D110" s="224"/>
      <c r="E110" s="224"/>
      <c r="F110" s="224"/>
      <c r="G110" s="224"/>
      <c r="H110" s="224"/>
      <c r="I110" s="224"/>
      <c r="J110" s="224"/>
      <c r="K110" s="224"/>
      <c r="L110" s="225"/>
    </row>
    <row r="111" spans="1:12" s="1" customFormat="1" ht="104.25" customHeight="1">
      <c r="A111" s="206" t="s">
        <v>98</v>
      </c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8"/>
    </row>
    <row r="112" spans="1:12" s="1" customFormat="1" ht="63.75" customHeight="1">
      <c r="A112" s="209" t="s">
        <v>99</v>
      </c>
      <c r="B112" s="210"/>
      <c r="C112" s="210"/>
      <c r="D112" s="210"/>
      <c r="E112" s="210"/>
      <c r="F112" s="210"/>
      <c r="G112" s="210"/>
      <c r="H112" s="210"/>
      <c r="I112" s="210"/>
      <c r="J112" s="210"/>
      <c r="K112" s="210"/>
      <c r="L112" s="211"/>
    </row>
    <row r="113" spans="1:12" s="1" customFormat="1" ht="174" customHeight="1">
      <c r="A113" s="212" t="s">
        <v>100</v>
      </c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4"/>
    </row>
    <row r="114" spans="1:12" s="1" customFormat="1" ht="15.75" customHeight="1">
      <c r="F114" s="106"/>
    </row>
  </sheetData>
  <sheetProtection algorithmName="SHA-512" hashValue="bS5iImsgEmdxoall9RJz75M2Hf5hLpdHFFzsAL/Y5uTghdu/J5krXNc8tFw0/Bt9pI/ml4tTSiYcgw4kUBXIjA==" saltValue="XkZe8kY8zDGPl1YI67BjCw==" spinCount="100000" sheet="1" objects="1" scenarios="1" autoFilter="0"/>
  <autoFilter ref="A58:N81" xr:uid="{2B2ACDED-397C-47AC-9644-8EE5CD95E7F6}">
    <filterColumn colId="8" showButton="0"/>
  </autoFilter>
  <mergeCells count="140">
    <mergeCell ref="A20:A22"/>
    <mergeCell ref="B20:B22"/>
    <mergeCell ref="E20:M20"/>
    <mergeCell ref="C21:C22"/>
    <mergeCell ref="D21:D22"/>
    <mergeCell ref="E21:E22"/>
    <mergeCell ref="F21:F22"/>
    <mergeCell ref="L24:M24"/>
    <mergeCell ref="L25:M25"/>
    <mergeCell ref="A4:C4"/>
    <mergeCell ref="E4:G4"/>
    <mergeCell ref="I4:L4"/>
    <mergeCell ref="A5:L5"/>
    <mergeCell ref="A7:H7"/>
    <mergeCell ref="A8:H8"/>
    <mergeCell ref="A15:B15"/>
    <mergeCell ref="A16:C16"/>
    <mergeCell ref="A19:G19"/>
    <mergeCell ref="A9:H9"/>
    <mergeCell ref="A10:H10"/>
    <mergeCell ref="A11:H11"/>
    <mergeCell ref="A12:H12"/>
    <mergeCell ref="A13:H13"/>
    <mergeCell ref="A14:B14"/>
    <mergeCell ref="L27:M27"/>
    <mergeCell ref="L28:M28"/>
    <mergeCell ref="L29:M29"/>
    <mergeCell ref="G21:H21"/>
    <mergeCell ref="I21:I22"/>
    <mergeCell ref="J21:J22"/>
    <mergeCell ref="K21:K22"/>
    <mergeCell ref="L21:M22"/>
    <mergeCell ref="L23:M23"/>
    <mergeCell ref="L26:M26"/>
    <mergeCell ref="A35:L35"/>
    <mergeCell ref="A36:I36"/>
    <mergeCell ref="A37:D38"/>
    <mergeCell ref="E37:H37"/>
    <mergeCell ref="I37:K38"/>
    <mergeCell ref="L37:O37"/>
    <mergeCell ref="E38:G38"/>
    <mergeCell ref="L38:N38"/>
    <mergeCell ref="L30:M30"/>
    <mergeCell ref="A31:B31"/>
    <mergeCell ref="J31:K31"/>
    <mergeCell ref="L31:M31"/>
    <mergeCell ref="A33:B33"/>
    <mergeCell ref="A34:B34"/>
    <mergeCell ref="I44:K44"/>
    <mergeCell ref="A39:A40"/>
    <mergeCell ref="B39:D39"/>
    <mergeCell ref="E39:G39"/>
    <mergeCell ref="I39:K39"/>
    <mergeCell ref="L39:N39"/>
    <mergeCell ref="B40:D40"/>
    <mergeCell ref="E40:G40"/>
    <mergeCell ref="I40:K40"/>
    <mergeCell ref="L40:N40"/>
    <mergeCell ref="B48:D48"/>
    <mergeCell ref="E48:G48"/>
    <mergeCell ref="I48:K48"/>
    <mergeCell ref="L48:N48"/>
    <mergeCell ref="A49:D49"/>
    <mergeCell ref="E49:G49"/>
    <mergeCell ref="I49:K49"/>
    <mergeCell ref="L49:N49"/>
    <mergeCell ref="L44:N44"/>
    <mergeCell ref="I45:K45"/>
    <mergeCell ref="L45:N45"/>
    <mergeCell ref="I46:K46"/>
    <mergeCell ref="L46:N46"/>
    <mergeCell ref="I47:K47"/>
    <mergeCell ref="L47:N47"/>
    <mergeCell ref="A41:A47"/>
    <mergeCell ref="I41:K41"/>
    <mergeCell ref="L41:N41"/>
    <mergeCell ref="I42:K42"/>
    <mergeCell ref="L42:N42"/>
    <mergeCell ref="I43:K43"/>
    <mergeCell ref="L43:N43"/>
    <mergeCell ref="B44:D44"/>
    <mergeCell ref="E44:G44"/>
    <mergeCell ref="K55:N55"/>
    <mergeCell ref="M56:N56"/>
    <mergeCell ref="A51:I51"/>
    <mergeCell ref="A52:L52"/>
    <mergeCell ref="A53:M53"/>
    <mergeCell ref="A54:L54"/>
    <mergeCell ref="M54:N54"/>
    <mergeCell ref="I58:J58"/>
    <mergeCell ref="I59:J59"/>
    <mergeCell ref="I57:J57"/>
    <mergeCell ref="I60:J60"/>
    <mergeCell ref="I61:J61"/>
    <mergeCell ref="I62:J62"/>
    <mergeCell ref="I63:J63"/>
    <mergeCell ref="I64:J64"/>
    <mergeCell ref="I65:J65"/>
    <mergeCell ref="I66:J66"/>
    <mergeCell ref="I67:J67"/>
    <mergeCell ref="I68:J68"/>
    <mergeCell ref="I69:J69"/>
    <mergeCell ref="I70:J70"/>
    <mergeCell ref="I78:J78"/>
    <mergeCell ref="A81:L81"/>
    <mergeCell ref="A83:J83"/>
    <mergeCell ref="A84:L84"/>
    <mergeCell ref="M84:N84"/>
    <mergeCell ref="A85:L85"/>
    <mergeCell ref="M85:N85"/>
    <mergeCell ref="A79:J79"/>
    <mergeCell ref="A80:L80"/>
    <mergeCell ref="I71:J71"/>
    <mergeCell ref="I72:J72"/>
    <mergeCell ref="I73:J73"/>
    <mergeCell ref="I74:J74"/>
    <mergeCell ref="I75:J75"/>
    <mergeCell ref="I76:J76"/>
    <mergeCell ref="I77:J77"/>
    <mergeCell ref="A95:L95"/>
    <mergeCell ref="A96:L96"/>
    <mergeCell ref="A97:L97"/>
    <mergeCell ref="B99:K99"/>
    <mergeCell ref="A101:L101"/>
    <mergeCell ref="A102:L102"/>
    <mergeCell ref="A87:N87"/>
    <mergeCell ref="A89:N89"/>
    <mergeCell ref="A91:G91"/>
    <mergeCell ref="A92:L92"/>
    <mergeCell ref="A93:L93"/>
    <mergeCell ref="A94:L94"/>
    <mergeCell ref="A111:L111"/>
    <mergeCell ref="A112:L112"/>
    <mergeCell ref="A113:L113"/>
    <mergeCell ref="A103:L103"/>
    <mergeCell ref="B104:L104"/>
    <mergeCell ref="A106:E106"/>
    <mergeCell ref="A107:L107"/>
    <mergeCell ref="A108:L108"/>
    <mergeCell ref="A110:L110"/>
  </mergeCells>
  <phoneticPr fontId="49" type="noConversion"/>
  <conditionalFormatting sqref="J23:J30">
    <cfRule type="cellIs" dxfId="5" priority="4" operator="equal">
      <formula>0</formula>
    </cfRule>
    <cfRule type="cellIs" dxfId="4" priority="5" operator="equal">
      <formula>0</formula>
    </cfRule>
    <cfRule type="cellIs" dxfId="3" priority="6" operator="equal">
      <formula>0</formula>
    </cfRule>
  </conditionalFormatting>
  <conditionalFormatting sqref="J31:K31">
    <cfRule type="containsText" dxfId="2" priority="1" operator="containsText" text="niekwalifikowalne">
      <formula>NOT(ISERROR(SEARCH("niekwalifikowalne",J31)))</formula>
    </cfRule>
    <cfRule type="containsText" dxfId="1" priority="2" operator="containsText" text="oszczędności">
      <formula>NOT(ISERROR(SEARCH("oszczędności",J31)))</formula>
    </cfRule>
    <cfRule type="containsText" dxfId="0" priority="3" operator="containsText" text="oszczędności">
      <formula>NOT(ISERROR(SEARCH("oszczędności",J31)))</formula>
    </cfRule>
  </conditionalFormatting>
  <dataValidations count="1">
    <dataValidation operator="equal" allowBlank="1" showInputMessage="1" showErrorMessage="1" sqref="M79:N79" xr:uid="{3370A93A-5DE5-4DBE-9823-530356DCA25B}"/>
  </dataValidations>
  <pageMargins left="0.546875" right="0.23622047244094491" top="0.62250000000000005" bottom="0.74803149606299213" header="0.31496062992125984" footer="0.31496062992125984"/>
  <pageSetup paperSize="9" scale="40" fitToHeight="0" orientation="portrait" r:id="rId1"/>
  <headerFooter differentFirst="1">
    <oddHeader xml:space="preserve">&amp;L
</oddHeader>
    <oddFooter>&amp;L&amp;8
Nr umowy ……&amp;K04+000/KPO. GRANTY/NIMiT/2025&amp;K01+000
RAPORT KOŃCOWY (część B - finansowa) z wykonania Przedsięwzięcia w ramach Programu GRANTY. KPO/2025&amp;R&amp;8str. _______</oddFooter>
    <firstHeader>&amp;C
&amp;G</firstHeader>
  </headerFooter>
  <rowBreaks count="2" manualBreakCount="2">
    <brk id="49" max="13" man="1"/>
    <brk id="104" max="13" man="1"/>
  </rowBreaks>
  <drawing r:id="rId2"/>
  <legacyDrawing r:id="rId3"/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ECF5-7151-4DCF-B0F2-A12045AB4F2D}">
  <sheetPr>
    <tabColor rgb="FF92D050"/>
  </sheetPr>
  <dimension ref="C2:E20"/>
  <sheetViews>
    <sheetView showGridLines="0" workbookViewId="0">
      <selection activeCell="K15" sqref="K15"/>
    </sheetView>
  </sheetViews>
  <sheetFormatPr defaultRowHeight="14.25"/>
  <cols>
    <col min="3" max="3" width="39.125" hidden="1" customWidth="1"/>
    <col min="4" max="4" width="26.875" customWidth="1"/>
    <col min="5" max="5" width="99.75" customWidth="1"/>
  </cols>
  <sheetData>
    <row r="2" spans="3:5" ht="23.25" customHeight="1">
      <c r="E2" s="195" t="s">
        <v>279</v>
      </c>
    </row>
    <row r="3" spans="3:5" s="180" customFormat="1" ht="53.25" customHeight="1">
      <c r="C3" s="179" t="s">
        <v>184</v>
      </c>
      <c r="D3" s="179"/>
      <c r="E3" s="180" t="str" cm="1">
        <f t="array" ref="E3:E7">_xlfn.UNIQUE(C3:C7)</f>
        <v>I. Wynagrodzenia i honoraria / (wraz z pochodnymi) za działania merytoryczne i obsługę Przedsięwzięcia</v>
      </c>
    </row>
    <row r="4" spans="3:5" s="180" customFormat="1" ht="38.25" customHeight="1">
      <c r="C4" s="179" t="s">
        <v>183</v>
      </c>
      <c r="D4" s="179"/>
      <c r="E4" s="180" t="str">
        <v>II. Nagrody dla artystów uczestniczących w konkursach</v>
      </c>
    </row>
    <row r="5" spans="3:5" s="180" customFormat="1" ht="31.5" customHeight="1">
      <c r="C5" s="180" t="s">
        <v>180</v>
      </c>
      <c r="E5" s="180" t="str">
        <v>III. Zakupy</v>
      </c>
    </row>
    <row r="6" spans="3:5" s="180" customFormat="1" ht="28.5" customHeight="1">
      <c r="C6" s="180" t="s">
        <v>185</v>
      </c>
      <c r="E6" s="180" t="str">
        <v>IV. Usługi</v>
      </c>
    </row>
    <row r="7" spans="3:5" s="180" customFormat="1" ht="24.75" customHeight="1">
      <c r="C7" s="180" t="s">
        <v>182</v>
      </c>
      <c r="E7" s="180" t="str">
        <v>V. Pozostałe koszty</v>
      </c>
    </row>
    <row r="8" spans="3:5" s="180" customFormat="1"/>
    <row r="9" spans="3:5" s="180" customFormat="1"/>
    <row r="10" spans="3:5" s="180" customFormat="1"/>
    <row r="11" spans="3:5" s="180" customFormat="1"/>
    <row r="12" spans="3:5" s="180" customFormat="1">
      <c r="C12" s="179"/>
      <c r="D12" s="179"/>
    </row>
    <row r="13" spans="3:5" s="180" customFormat="1"/>
    <row r="14" spans="3:5" s="180" customFormat="1"/>
    <row r="15" spans="3:5" s="180" customFormat="1"/>
    <row r="16" spans="3:5" s="180" customFormat="1"/>
    <row r="17" s="180" customFormat="1"/>
    <row r="18" s="180" customFormat="1"/>
    <row r="19" s="180" customFormat="1"/>
    <row r="20" s="180" customFormat="1"/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FD27C-262F-4783-B000-265C8550FD43}">
  <sheetPr>
    <tabColor rgb="FF00B050"/>
  </sheetPr>
  <dimension ref="D1:F52"/>
  <sheetViews>
    <sheetView topLeftCell="B1" workbookViewId="0">
      <selection activeCell="E9" sqref="E9"/>
    </sheetView>
  </sheetViews>
  <sheetFormatPr defaultRowHeight="14.25"/>
  <cols>
    <col min="5" max="5" width="151.25" customWidth="1"/>
  </cols>
  <sheetData>
    <row r="1" spans="4:6" ht="22.5" customHeight="1">
      <c r="D1" s="203"/>
      <c r="E1" s="196" t="s">
        <v>282</v>
      </c>
      <c r="F1" s="197"/>
    </row>
    <row r="3" spans="4:6" s="193" customFormat="1" ht="54" customHeight="1">
      <c r="D3" s="201"/>
      <c r="E3" s="198" t="str">
        <f>'KOD ;  rodzaj kosztów'!G4&amp;" "&amp;'KOD ;  rodzaj kosztów'!H4</f>
        <v>I.1 wynagrodzenia osobowe i bezosobowe wraz z pochodnymi od wynagrodzeń, w tym dotyczące twórców, autorów, artystów, realizatorów, wykładowców, instruktorów, prowadzących warsztaty, członków jury prelegentów, konferansjerów kuratorów i komisarzy wystaw, grafików, tłumaczy,  redaktorów, opiekunów dzieci i/lub osób niepełnosprawnych uczestniczących w Przedsięwzięciu, obsługi technicznej</v>
      </c>
    </row>
    <row r="4" spans="4:6" s="193" customFormat="1" ht="33" customHeight="1">
      <c r="D4" s="202"/>
      <c r="E4" s="198" t="str">
        <f>'KOD ;  rodzaj kosztów'!G5&amp;" "&amp;'KOD ;  rodzaj kosztów'!H5</f>
        <v>II.1 koszty finansowane na podstawie protokołów obrad jury</v>
      </c>
    </row>
    <row r="5" spans="4:6" s="193" customFormat="1" ht="24.95" customHeight="1">
      <c r="D5" s="201"/>
      <c r="E5" s="198" t="str">
        <f>'KOD ;  rodzaj kosztów'!G6&amp;" "&amp;'KOD ;  rodzaj kosztów'!H6</f>
        <v xml:space="preserve">III.1 zakup materiałów, w tym konserwatorskich, plastycznych, dekoracyjnych, biurowych; </v>
      </c>
    </row>
    <row r="6" spans="4:6" s="193" customFormat="1" ht="24.95" customHeight="1">
      <c r="D6" s="201"/>
      <c r="E6" s="198" t="str">
        <f>'KOD ;  rodzaj kosztów'!G7&amp;" "&amp;'KOD ;  rodzaj kosztów'!H7</f>
        <v xml:space="preserve">III.2 zakup materiałów na potrzeby stworzenia strojów/kostiumów; </v>
      </c>
    </row>
    <row r="7" spans="4:6" s="193" customFormat="1" ht="24.95" customHeight="1">
      <c r="D7" s="201"/>
      <c r="E7" s="198" t="str">
        <f>'KOD ;  rodzaj kosztów'!G8&amp;" "&amp;'KOD ;  rodzaj kosztów'!H8</f>
        <v xml:space="preserve">III.3 zakup sprzętu i wyposażenia, na przykład zakup zdigitalizowanych materiałów; </v>
      </c>
    </row>
    <row r="8" spans="4:6" s="193" customFormat="1" ht="24.95" customHeight="1">
      <c r="D8" s="201"/>
      <c r="E8" s="198" t="str">
        <f>'KOD ;  rodzaj kosztów'!G9&amp;" "&amp;'KOD ;  rodzaj kosztów'!H9</f>
        <v xml:space="preserve">III.4 zakup materiałów do archiwizacji i dokumentacji w tym pamięć masowa (płyty CD/DVD, pendrive’y, karty pamięci); </v>
      </c>
    </row>
    <row r="9" spans="4:6" s="193" customFormat="1" ht="24.95" customHeight="1">
      <c r="D9" s="201"/>
      <c r="E9" s="198" t="str">
        <f>'KOD ;  rodzaj kosztów'!G10&amp;" "&amp;'KOD ;  rodzaj kosztów'!H10</f>
        <v xml:space="preserve">III.5 zakup oprogramowania, licencji, tantiem, praw autorskich; </v>
      </c>
    </row>
    <row r="10" spans="4:6" s="193" customFormat="1" ht="24.95" customHeight="1">
      <c r="D10" s="201"/>
      <c r="E10" s="198" t="str">
        <f>'KOD ;  rodzaj kosztów'!G11&amp;" "&amp;'KOD ;  rodzaj kosztów'!H11</f>
        <v>III.6 zakup środków ochrony indywidualnej;</v>
      </c>
    </row>
    <row r="11" spans="4:6" s="193" customFormat="1" ht="24.95" customHeight="1">
      <c r="D11" s="202"/>
      <c r="E11" s="198" t="str">
        <f>'KOD ;  rodzaj kosztów'!G12&amp;" "&amp;'KOD ;  rodzaj kosztów'!H12</f>
        <v xml:space="preserve">IV.1 usługi prawne do 10 % pozostałych wydatków kwalifikowalnych; </v>
      </c>
    </row>
    <row r="12" spans="4:6" s="193" customFormat="1" ht="24.95" customHeight="1">
      <c r="D12" s="202"/>
      <c r="E12" s="198" t="str">
        <f>'KOD ;  rodzaj kosztów'!G13&amp;" "&amp;'KOD ;  rodzaj kosztów'!H13</f>
        <v xml:space="preserve">IV.2 usługi księgowe do 10 % pozostałych wydatków kwalifikowanych; </v>
      </c>
    </row>
    <row r="13" spans="4:6" s="193" customFormat="1" ht="24.95" customHeight="1">
      <c r="D13" s="202"/>
      <c r="E13" s="198" t="str">
        <f>'KOD ;  rodzaj kosztów'!G14&amp;" "&amp;'KOD ;  rodzaj kosztów'!H14</f>
        <v>IV.3 usługi gastronomiczne i cateringowe;</v>
      </c>
    </row>
    <row r="14" spans="4:6" s="193" customFormat="1" ht="24.95" customHeight="1">
      <c r="D14" s="202"/>
      <c r="E14" s="198" t="str">
        <f>'KOD ;  rodzaj kosztów'!G15&amp;" "&amp;'KOD ;  rodzaj kosztów'!H15</f>
        <v>IV.4 usługi hotelarskie;</v>
      </c>
    </row>
    <row r="15" spans="4:6" s="193" customFormat="1" ht="24.95" customHeight="1">
      <c r="D15" s="202"/>
      <c r="E15" s="198" t="str">
        <f>'KOD ;  rodzaj kosztów'!G16&amp;" "&amp;'KOD ;  rodzaj kosztów'!H16</f>
        <v>IV.5 usługi transportowe (w tym koszty sprowadzenia eksponatów z zagranicy);</v>
      </c>
    </row>
    <row r="16" spans="4:6" s="193" customFormat="1" ht="24.95" customHeight="1">
      <c r="D16" s="202"/>
      <c r="E16" s="198" t="str">
        <f>'KOD ;  rodzaj kosztów'!G17&amp;" "&amp;'KOD ;  rodzaj kosztów'!H17</f>
        <v>IV.6  usługi wynajmu i leasingu na okres realizacji Przedsięwzięcia, na przykład koszt wynajmu sali/sceny/placu/powierzchni wystawienniczej;</v>
      </c>
    </row>
    <row r="17" spans="4:5" s="193" customFormat="1" ht="24.95" customHeight="1">
      <c r="D17" s="202"/>
      <c r="E17" s="198" t="str">
        <f>'KOD ;  rodzaj kosztów'!G18&amp;" "&amp;'KOD ;  rodzaj kosztów'!H18</f>
        <v>IV.7 usługa montażu, demontażu wyposażenia scenografii na okres realizacji Przedsięwzięcia;</v>
      </c>
    </row>
    <row r="18" spans="4:5" s="193" customFormat="1" ht="24.95" customHeight="1">
      <c r="D18" s="202"/>
      <c r="E18" s="198" t="str">
        <f>'KOD ;  rodzaj kosztów'!G19&amp;" "&amp;'KOD ;  rodzaj kosztów'!H19</f>
        <v>IV.8 usługa wynajmu i strojenia instrumentów muzycznych</v>
      </c>
    </row>
    <row r="19" spans="4:5" s="193" customFormat="1" ht="24.95" customHeight="1">
      <c r="D19" s="202"/>
      <c r="E19" s="198" t="str">
        <f>'KOD ;  rodzaj kosztów'!G20&amp;" "&amp;'KOD ;  rodzaj kosztów'!H20</f>
        <v>IV.9 wypożyczenie i transport eksponatów (w tym koszty sprowadzenia eksponatów z zagranicy);</v>
      </c>
    </row>
    <row r="20" spans="4:5" s="193" customFormat="1" ht="24.95" customHeight="1">
      <c r="D20" s="202"/>
      <c r="E20" s="198" t="str">
        <f>'KOD ;  rodzaj kosztów'!G21&amp;" "&amp;'KOD ;  rodzaj kosztów'!H21</f>
        <v>IV.10 usługa sprzątania;</v>
      </c>
    </row>
    <row r="21" spans="4:5" s="193" customFormat="1" ht="24.95" customHeight="1">
      <c r="D21" s="202"/>
      <c r="E21" s="198" t="str">
        <f>'KOD ;  rodzaj kosztów'!G22&amp;" "&amp;'KOD ;  rodzaj kosztów'!H22</f>
        <v>IV.11 koszty wynajmu sanitariatów;</v>
      </c>
    </row>
    <row r="22" spans="4:5" s="193" customFormat="1" ht="24.95" customHeight="1">
      <c r="D22" s="202"/>
      <c r="E22" s="198" t="str">
        <f>'KOD ;  rodzaj kosztów'!G23&amp;" "&amp;'KOD ;  rodzaj kosztów'!H23</f>
        <v>IV.12 usługa projektowania strojów/kostiumów, obuwia na potrzeby realizacji Przedsięwzięcia;</v>
      </c>
    </row>
    <row r="23" spans="4:5" s="193" customFormat="1" ht="24.95" customHeight="1">
      <c r="D23" s="202"/>
      <c r="E23" s="198" t="str">
        <f>'KOD ;  rodzaj kosztów'!G24&amp;" "&amp;'KOD ;  rodzaj kosztów'!H24</f>
        <v>IV.13 usługi promocji i marketingu (w tym usługi poligraficzne i graficzne);</v>
      </c>
    </row>
    <row r="24" spans="4:5" s="193" customFormat="1" ht="24.95" customHeight="1">
      <c r="D24" s="202"/>
      <c r="E24" s="198" t="str">
        <f>'KOD ;  rodzaj kosztów'!G25&amp;" "&amp;'KOD ;  rodzaj kosztów'!H25</f>
        <v>IV.14 usługi druku, poligraficzne i graficzne;</v>
      </c>
    </row>
    <row r="25" spans="4:5" s="193" customFormat="1" ht="24.95" customHeight="1">
      <c r="D25" s="202"/>
      <c r="E25" s="198" t="str">
        <f>'KOD ;  rodzaj kosztów'!G26&amp;" "&amp;'KOD ;  rodzaj kosztów'!H26</f>
        <v>IV.15 usługi tłumaczeniowe i redaktorskie;</v>
      </c>
    </row>
    <row r="26" spans="4:5" s="198" customFormat="1" ht="41.25" customHeight="1">
      <c r="D26" s="200"/>
      <c r="E26" s="198" t="str">
        <f>'KOD ;  rodzaj kosztów'!G27&amp;" "&amp;'KOD ;  rodzaj kosztów'!H27</f>
        <v>IV.16 usługi realizacji wydarzenia (w tym nagrania, transmisji, online), na przykład przygotowanie stron internetowych (wraz z zakupem domeny i hostingu do końca czasu trwania Przedsięwzięcia) lub podstrony Wnioskodawcy, jeśli powstaje specjalnie w celu realizacji Przedsięwzięcia;</v>
      </c>
    </row>
    <row r="27" spans="4:5" s="198" customFormat="1" ht="24.95" customHeight="1">
      <c r="D27" s="200"/>
      <c r="E27" s="198" t="str">
        <f>'KOD ;  rodzaj kosztów'!G28&amp;" "&amp;'KOD ;  rodzaj kosztów'!H28</f>
        <v>IV.17 przygotowanie aplikacji mobilnych (np. koszty UI/UX, programowania, testów);</v>
      </c>
    </row>
    <row r="28" spans="4:5" s="198" customFormat="1" ht="24.95" customHeight="1">
      <c r="D28" s="200"/>
      <c r="E28" s="198" t="str">
        <f>'KOD ;  rodzaj kosztów'!G29&amp;" "&amp;'KOD ;  rodzaj kosztów'!H29</f>
        <v>IV.18 przygotowanie wystaw wirtualnych;</v>
      </c>
    </row>
    <row r="29" spans="4:5" s="198" customFormat="1" ht="24.95" customHeight="1">
      <c r="D29" s="200"/>
      <c r="E29" s="198" t="str">
        <f>'KOD ;  rodzaj kosztów'!G30&amp;" "&amp;'KOD ;  rodzaj kosztów'!H30</f>
        <v>IV.19 przygotowanie prezentacji multimedialnych;</v>
      </c>
    </row>
    <row r="30" spans="4:5" s="198" customFormat="1" ht="24.95" customHeight="1">
      <c r="D30" s="200"/>
      <c r="E30" s="198" t="str">
        <f>'KOD ;  rodzaj kosztów'!G31&amp;" "&amp;'KOD ;  rodzaj kosztów'!H31</f>
        <v>IV.20 usługi projektowe, w tym obróbka materiałów cyfrowych, projektowanie graficzne, tworzenie graficznych interfejsów użytkownika;</v>
      </c>
    </row>
    <row r="31" spans="4:5" s="198" customFormat="1" ht="24.95" customHeight="1">
      <c r="D31" s="200"/>
      <c r="E31" s="198" t="str">
        <f>'KOD ;  rodzaj kosztów'!G32&amp;" "&amp;'KOD ;  rodzaj kosztów'!H32</f>
        <v>IV.21 koszty związane z udostępnianiem zapisów audio i audio-wideo oraz innych treści w formie elektronicznej, w tym koszty łącza i streamingu;</v>
      </c>
    </row>
    <row r="32" spans="4:5" s="198" customFormat="1" ht="24.95" customHeight="1">
      <c r="D32" s="200"/>
      <c r="E32" s="198" t="str">
        <f>'KOD ;  rodzaj kosztów'!G33&amp;" "&amp;'KOD ;  rodzaj kosztów'!H33</f>
        <v>IV.22 usługi informatyczne i programistyczne;</v>
      </c>
    </row>
    <row r="33" spans="4:5" s="198" customFormat="1" ht="24.95" customHeight="1">
      <c r="D33" s="200"/>
      <c r="E33" s="198" t="str">
        <f>'KOD ;  rodzaj kosztów'!G34&amp;" "&amp;'KOD ;  rodzaj kosztów'!H34</f>
        <v>IV.23 usługi techniczne;</v>
      </c>
    </row>
    <row r="34" spans="4:5" s="198" customFormat="1" ht="24.95" customHeight="1">
      <c r="D34" s="200"/>
      <c r="E34" s="198" t="str">
        <f>'KOD ;  rodzaj kosztów'!G35&amp;" "&amp;'KOD ;  rodzaj kosztów'!H35</f>
        <v>IV.24 usługi zabezpieczenia medycznego;</v>
      </c>
    </row>
    <row r="35" spans="4:5" s="198" customFormat="1" ht="24.95" customHeight="1">
      <c r="D35" s="200"/>
      <c r="E35" s="198" t="str">
        <f>'KOD ;  rodzaj kosztów'!G36&amp;" "&amp;'KOD ;  rodzaj kosztów'!H36</f>
        <v>IV.25 usługi ochrony na okres realizacji Przedsięwzięcia, w tym ochrony przeciwpożarowej;</v>
      </c>
    </row>
    <row r="36" spans="4:5" s="198" customFormat="1" ht="24.95" customHeight="1">
      <c r="D36" s="200"/>
      <c r="E36" s="198" t="str">
        <f>'KOD ;  rodzaj kosztów'!G37&amp;" "&amp;'KOD ;  rodzaj kosztów'!H37</f>
        <v>IV.26 usługi fotograficzne;</v>
      </c>
    </row>
    <row r="37" spans="4:5" s="198" customFormat="1" ht="24.95" customHeight="1">
      <c r="D37" s="200"/>
      <c r="E37" s="198" t="str">
        <f>'KOD ;  rodzaj kosztów'!G38&amp;" "&amp;'KOD ;  rodzaj kosztów'!H38</f>
        <v>IV.27 usługa ubezpieczenia na czas realizacji Przedsięwzięcia;</v>
      </c>
    </row>
    <row r="38" spans="4:5" s="198" customFormat="1" ht="24.95" customHeight="1">
      <c r="D38" s="200"/>
      <c r="E38" s="198" t="str">
        <f>'KOD ;  rodzaj kosztów'!G39&amp;" "&amp;'KOD ;  rodzaj kosztów'!H39</f>
        <v>IV.28 badania i ekspertyzy;</v>
      </c>
    </row>
    <row r="39" spans="4:5" s="198" customFormat="1" ht="24.95" customHeight="1">
      <c r="D39" s="200"/>
      <c r="E39" s="198" t="str">
        <f>'KOD ;  rodzaj kosztów'!G40&amp;" "&amp;'KOD ;  rodzaj kosztów'!H40</f>
        <v>IV.29 usługi artystyczne;</v>
      </c>
    </row>
    <row r="40" spans="4:5" s="198" customFormat="1" ht="24.95" customHeight="1">
      <c r="D40" s="200"/>
      <c r="E40" s="198" t="str">
        <f>'KOD ;  rodzaj kosztów'!G41&amp;" "&amp;'KOD ;  rodzaj kosztów'!H41</f>
        <v>IV.30 usługi szkoleniowe;</v>
      </c>
    </row>
    <row r="41" spans="4:5" s="198" customFormat="1" ht="24.95" customHeight="1">
      <c r="D41" s="199"/>
      <c r="E41" s="198" t="str">
        <f>'KOD ;  rodzaj kosztów'!G42&amp;" "&amp;'KOD ;  rodzaj kosztów'!H42</f>
        <v>V.1 koszty z tytułu pozyskania pozwoleń i decyzji administracyjnych;</v>
      </c>
    </row>
    <row r="42" spans="4:5" s="198" customFormat="1" ht="36.75" customHeight="1">
      <c r="D42" s="199"/>
      <c r="E42" s="198" t="str">
        <f>'KOD ;  rodzaj kosztów'!G43&amp;" "&amp;'KOD ;  rodzaj kosztów'!H43</f>
        <v>V.2 koszty z tytułu zapewnienia dostępności osobom ze szczególnymi potrzebami, o których mowa w art. 2 pkt 3 ustawy z Ustawa z dnia 19 lipca 2019 r. o zapewnianiu dostępności osobom ze szczególnymi potrzebami (tj. Dz.U. z 2022 r. poz. 2240);</v>
      </c>
    </row>
    <row r="43" spans="4:5" s="198" customFormat="1" ht="42" customHeight="1">
      <c r="D43" s="199"/>
      <c r="E43" s="198" t="str">
        <f>'KOD ;  rodzaj kosztów'!G44&amp;" "&amp;'KOD ;  rodzaj kosztów'!H44</f>
        <v>V.3 zakup sprzętu do modernizacji infrastruktury celem wdrażania rozwiązań proekologicznych (np. wykorzystywanie odnawialnych źródeł energii, urządzeń ograniczających zużycie energii) oraz wynagrodzenia za działania służące wdrażaniu lub rozwijaniu rozwiązań proekologicznych;</v>
      </c>
    </row>
    <row r="44" spans="4:5" s="198" customFormat="1" ht="24.95" customHeight="1">
      <c r="D44" s="199"/>
      <c r="E44" s="198" t="str">
        <f>'KOD ;  rodzaj kosztów'!G45&amp;" "&amp;'KOD ;  rodzaj kosztów'!H45</f>
        <v>V.4 materiały nutowe – najem lub zakup wydań;</v>
      </c>
    </row>
    <row r="45" spans="4:5" s="198" customFormat="1" ht="24.95" customHeight="1">
      <c r="D45" s="199"/>
      <c r="E45" s="198" t="str">
        <f>'KOD ;  rodzaj kosztów'!G46&amp;" "&amp;'KOD ;  rodzaj kosztów'!H46</f>
        <v>V.5 prace naukowe niezbędne przy realizacji Przedsięwzięcia;</v>
      </c>
    </row>
    <row r="46" spans="4:5" s="198" customFormat="1" ht="24.95" customHeight="1">
      <c r="D46" s="199"/>
      <c r="E46" s="198" t="str">
        <f>'KOD ;  rodzaj kosztów'!G47&amp;" "&amp;'KOD ;  rodzaj kosztów'!H47</f>
        <v>V.6 koszty ZAiKS;</v>
      </c>
    </row>
    <row r="47" spans="4:5" s="198" customFormat="1" ht="24.95" customHeight="1">
      <c r="D47" s="199"/>
      <c r="E47" s="198" t="str">
        <f>'KOD ;  rodzaj kosztów'!G48&amp;" "&amp;'KOD ;  rodzaj kosztów'!H48</f>
        <v>V.7 koszt związany z zakupem kwalifikowalnego podpisu elektronicznego;</v>
      </c>
    </row>
    <row r="48" spans="4:5" s="198" customFormat="1" ht="24.95" customHeight="1">
      <c r="E48" s="198" t="str">
        <f>'KOD ;  rodzaj kosztów'!G49&amp;" "&amp;'KOD ;  rodzaj kosztów'!H49</f>
        <v xml:space="preserve"> </v>
      </c>
    </row>
    <row r="49" s="198" customFormat="1" ht="24.95" customHeight="1"/>
    <row r="50" s="198" customFormat="1" ht="15" customHeight="1"/>
    <row r="51" ht="15" customHeight="1"/>
    <row r="52" ht="15" customHeight="1"/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9569-C77F-4672-8549-F1893D9BE7EE}">
  <sheetPr>
    <tabColor rgb="FF00B050"/>
  </sheetPr>
  <dimension ref="G2:H48"/>
  <sheetViews>
    <sheetView showGridLines="0" topLeftCell="B1" workbookViewId="0">
      <selection activeCell="M9" sqref="M9"/>
    </sheetView>
  </sheetViews>
  <sheetFormatPr defaultRowHeight="14.25"/>
  <cols>
    <col min="7" max="7" width="9" style="181"/>
    <col min="8" max="8" width="107" customWidth="1"/>
  </cols>
  <sheetData>
    <row r="2" spans="7:8" ht="30" customHeight="1">
      <c r="G2" s="196" t="s">
        <v>280</v>
      </c>
      <c r="H2" s="196" t="s">
        <v>281</v>
      </c>
    </row>
    <row r="3" spans="7:8" ht="29.25" customHeight="1"/>
    <row r="4" spans="7:8" ht="45.75" customHeight="1">
      <c r="G4" s="183" t="s">
        <v>189</v>
      </c>
      <c r="H4" s="182" t="s">
        <v>190</v>
      </c>
    </row>
    <row r="5" spans="7:8" s="193" customFormat="1" ht="20.100000000000001" customHeight="1">
      <c r="G5" s="186" t="s">
        <v>191</v>
      </c>
      <c r="H5" s="182" t="s">
        <v>192</v>
      </c>
    </row>
    <row r="6" spans="7:8" s="193" customFormat="1" ht="20.100000000000001" customHeight="1">
      <c r="G6" s="183" t="s">
        <v>193</v>
      </c>
      <c r="H6" s="182" t="s">
        <v>199</v>
      </c>
    </row>
    <row r="7" spans="7:8" s="193" customFormat="1" ht="20.100000000000001" customHeight="1">
      <c r="G7" s="183" t="s">
        <v>194</v>
      </c>
      <c r="H7" s="182" t="s">
        <v>200</v>
      </c>
    </row>
    <row r="8" spans="7:8" s="193" customFormat="1" ht="20.100000000000001" customHeight="1">
      <c r="G8" s="183" t="s">
        <v>195</v>
      </c>
      <c r="H8" s="182" t="s">
        <v>201</v>
      </c>
    </row>
    <row r="9" spans="7:8" s="193" customFormat="1" ht="20.100000000000001" customHeight="1">
      <c r="G9" s="183" t="s">
        <v>196</v>
      </c>
      <c r="H9" s="182" t="s">
        <v>202</v>
      </c>
    </row>
    <row r="10" spans="7:8" s="193" customFormat="1" ht="20.100000000000001" customHeight="1">
      <c r="G10" s="183" t="s">
        <v>197</v>
      </c>
      <c r="H10" s="182" t="s">
        <v>203</v>
      </c>
    </row>
    <row r="11" spans="7:8" s="193" customFormat="1" ht="20.100000000000001" customHeight="1">
      <c r="G11" s="183" t="s">
        <v>198</v>
      </c>
      <c r="H11" s="182" t="s">
        <v>204</v>
      </c>
    </row>
    <row r="12" spans="7:8" s="193" customFormat="1" ht="20.100000000000001" customHeight="1">
      <c r="G12" s="184" t="s">
        <v>206</v>
      </c>
      <c r="H12" s="194" t="s">
        <v>205</v>
      </c>
    </row>
    <row r="13" spans="7:8" s="193" customFormat="1" ht="20.100000000000001" customHeight="1">
      <c r="G13" s="184" t="s">
        <v>207</v>
      </c>
      <c r="H13" s="194" t="s">
        <v>212</v>
      </c>
    </row>
    <row r="14" spans="7:8" s="193" customFormat="1" ht="20.100000000000001" customHeight="1">
      <c r="G14" s="184" t="s">
        <v>208</v>
      </c>
      <c r="H14" s="194" t="s">
        <v>213</v>
      </c>
    </row>
    <row r="15" spans="7:8" s="193" customFormat="1" ht="20.100000000000001" customHeight="1">
      <c r="G15" s="184" t="s">
        <v>209</v>
      </c>
      <c r="H15" s="194" t="s">
        <v>214</v>
      </c>
    </row>
    <row r="16" spans="7:8" s="193" customFormat="1" ht="20.100000000000001" customHeight="1">
      <c r="G16" s="184" t="s">
        <v>210</v>
      </c>
      <c r="H16" s="194" t="s">
        <v>215</v>
      </c>
    </row>
    <row r="17" spans="7:8" s="193" customFormat="1" ht="20.100000000000001" customHeight="1">
      <c r="G17" s="184" t="s">
        <v>211</v>
      </c>
      <c r="H17" s="194" t="s">
        <v>216</v>
      </c>
    </row>
    <row r="18" spans="7:8" s="193" customFormat="1" ht="20.100000000000001" customHeight="1">
      <c r="G18" s="184" t="s">
        <v>217</v>
      </c>
      <c r="H18" s="182" t="s">
        <v>218</v>
      </c>
    </row>
    <row r="19" spans="7:8" s="193" customFormat="1" ht="20.100000000000001" customHeight="1">
      <c r="G19" s="184" t="s">
        <v>219</v>
      </c>
      <c r="H19" s="182" t="s">
        <v>220</v>
      </c>
    </row>
    <row r="20" spans="7:8" s="193" customFormat="1" ht="20.100000000000001" customHeight="1">
      <c r="G20" s="184" t="s">
        <v>221</v>
      </c>
      <c r="H20" s="182" t="s">
        <v>222</v>
      </c>
    </row>
    <row r="21" spans="7:8" s="193" customFormat="1" ht="20.100000000000001" customHeight="1">
      <c r="G21" s="184" t="s">
        <v>223</v>
      </c>
      <c r="H21" s="182" t="s">
        <v>224</v>
      </c>
    </row>
    <row r="22" spans="7:8" s="193" customFormat="1" ht="20.100000000000001" customHeight="1">
      <c r="G22" s="184" t="s">
        <v>225</v>
      </c>
      <c r="H22" s="182" t="s">
        <v>226</v>
      </c>
    </row>
    <row r="23" spans="7:8" s="193" customFormat="1" ht="20.100000000000001" customHeight="1">
      <c r="G23" s="184" t="s">
        <v>227</v>
      </c>
      <c r="H23" s="182" t="s">
        <v>228</v>
      </c>
    </row>
    <row r="24" spans="7:8" s="193" customFormat="1" ht="20.100000000000001" customHeight="1">
      <c r="G24" s="184" t="s">
        <v>229</v>
      </c>
      <c r="H24" s="182" t="s">
        <v>230</v>
      </c>
    </row>
    <row r="25" spans="7:8" s="193" customFormat="1" ht="20.100000000000001" customHeight="1">
      <c r="G25" s="184" t="s">
        <v>231</v>
      </c>
      <c r="H25" s="182" t="s">
        <v>232</v>
      </c>
    </row>
    <row r="26" spans="7:8" s="193" customFormat="1" ht="20.100000000000001" customHeight="1">
      <c r="G26" s="184" t="s">
        <v>233</v>
      </c>
      <c r="H26" s="182" t="s">
        <v>234</v>
      </c>
    </row>
    <row r="27" spans="7:8" s="193" customFormat="1" ht="27.75" customHeight="1">
      <c r="G27" s="184" t="s">
        <v>235</v>
      </c>
      <c r="H27" s="182" t="s">
        <v>236</v>
      </c>
    </row>
    <row r="28" spans="7:8" s="193" customFormat="1" ht="20.100000000000001" customHeight="1">
      <c r="G28" s="184" t="s">
        <v>237</v>
      </c>
      <c r="H28" s="182" t="s">
        <v>238</v>
      </c>
    </row>
    <row r="29" spans="7:8" s="193" customFormat="1" ht="20.100000000000001" customHeight="1">
      <c r="G29" s="184" t="s">
        <v>239</v>
      </c>
      <c r="H29" s="182" t="s">
        <v>240</v>
      </c>
    </row>
    <row r="30" spans="7:8" s="193" customFormat="1" ht="20.100000000000001" customHeight="1">
      <c r="G30" s="184" t="s">
        <v>241</v>
      </c>
      <c r="H30" s="182" t="s">
        <v>242</v>
      </c>
    </row>
    <row r="31" spans="7:8" s="193" customFormat="1" ht="20.100000000000001" customHeight="1">
      <c r="G31" s="184" t="s">
        <v>243</v>
      </c>
      <c r="H31" s="182" t="s">
        <v>244</v>
      </c>
    </row>
    <row r="32" spans="7:8" s="193" customFormat="1" ht="20.100000000000001" customHeight="1">
      <c r="G32" s="184" t="s">
        <v>245</v>
      </c>
      <c r="H32" s="182" t="s">
        <v>246</v>
      </c>
    </row>
    <row r="33" spans="7:8" s="193" customFormat="1" ht="20.100000000000001" customHeight="1">
      <c r="G33" s="184" t="s">
        <v>247</v>
      </c>
      <c r="H33" s="182" t="s">
        <v>248</v>
      </c>
    </row>
    <row r="34" spans="7:8" s="193" customFormat="1" ht="20.100000000000001" customHeight="1">
      <c r="G34" s="184" t="s">
        <v>249</v>
      </c>
      <c r="H34" s="182" t="s">
        <v>250</v>
      </c>
    </row>
    <row r="35" spans="7:8" s="193" customFormat="1" ht="20.100000000000001" customHeight="1">
      <c r="G35" s="184" t="s">
        <v>251</v>
      </c>
      <c r="H35" s="182" t="s">
        <v>252</v>
      </c>
    </row>
    <row r="36" spans="7:8" s="193" customFormat="1" ht="20.100000000000001" customHeight="1">
      <c r="G36" s="184" t="s">
        <v>253</v>
      </c>
      <c r="H36" s="182" t="s">
        <v>254</v>
      </c>
    </row>
    <row r="37" spans="7:8" s="193" customFormat="1" ht="20.100000000000001" customHeight="1">
      <c r="G37" s="184" t="s">
        <v>255</v>
      </c>
      <c r="H37" s="182" t="s">
        <v>256</v>
      </c>
    </row>
    <row r="38" spans="7:8" s="193" customFormat="1" ht="20.100000000000001" customHeight="1">
      <c r="G38" s="184" t="s">
        <v>257</v>
      </c>
      <c r="H38" s="182" t="s">
        <v>258</v>
      </c>
    </row>
    <row r="39" spans="7:8" s="193" customFormat="1" ht="20.100000000000001" customHeight="1">
      <c r="G39" s="184" t="s">
        <v>259</v>
      </c>
      <c r="H39" s="182" t="s">
        <v>260</v>
      </c>
    </row>
    <row r="40" spans="7:8" s="193" customFormat="1" ht="20.100000000000001" customHeight="1">
      <c r="G40" s="184" t="s">
        <v>261</v>
      </c>
      <c r="H40" s="182" t="s">
        <v>262</v>
      </c>
    </row>
    <row r="41" spans="7:8" s="193" customFormat="1" ht="20.100000000000001" customHeight="1">
      <c r="G41" s="184" t="s">
        <v>263</v>
      </c>
      <c r="H41" s="182" t="s">
        <v>264</v>
      </c>
    </row>
    <row r="42" spans="7:8" s="193" customFormat="1" ht="20.100000000000001" customHeight="1">
      <c r="G42" s="185" t="s">
        <v>265</v>
      </c>
      <c r="H42" s="182" t="s">
        <v>266</v>
      </c>
    </row>
    <row r="43" spans="7:8" s="193" customFormat="1" ht="33" customHeight="1">
      <c r="G43" s="185" t="s">
        <v>267</v>
      </c>
      <c r="H43" s="182" t="s">
        <v>268</v>
      </c>
    </row>
    <row r="44" spans="7:8" s="193" customFormat="1" ht="40.5" customHeight="1">
      <c r="G44" s="185" t="s">
        <v>269</v>
      </c>
      <c r="H44" s="182" t="s">
        <v>270</v>
      </c>
    </row>
    <row r="45" spans="7:8" s="193" customFormat="1" ht="20.100000000000001" customHeight="1">
      <c r="G45" s="185" t="s">
        <v>271</v>
      </c>
      <c r="H45" s="182" t="s">
        <v>272</v>
      </c>
    </row>
    <row r="46" spans="7:8" s="193" customFormat="1" ht="20.100000000000001" customHeight="1">
      <c r="G46" s="185" t="s">
        <v>273</v>
      </c>
      <c r="H46" s="182" t="s">
        <v>274</v>
      </c>
    </row>
    <row r="47" spans="7:8" s="193" customFormat="1" ht="20.100000000000001" customHeight="1">
      <c r="G47" s="185" t="s">
        <v>275</v>
      </c>
      <c r="H47" s="182" t="s">
        <v>276</v>
      </c>
    </row>
    <row r="48" spans="7:8" s="193" customFormat="1" ht="20.100000000000001" customHeight="1">
      <c r="G48" s="185" t="s">
        <v>277</v>
      </c>
      <c r="H48" s="182" t="s">
        <v>278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2</vt:i4>
      </vt:variant>
    </vt:vector>
  </HeadingPairs>
  <TitlesOfParts>
    <vt:vector size="7" baseType="lpstr">
      <vt:lpstr>Cz. B - Sprawozdanie II nabór</vt:lpstr>
      <vt:lpstr>Cz. B - Przykładowe rozliczenie</vt:lpstr>
      <vt:lpstr>(kolumna 3) GRUPY kosztów</vt:lpstr>
      <vt:lpstr>(kol. 5) Kod i rodzaj kosztów </vt:lpstr>
      <vt:lpstr>KOD ;  rodzaj kosztów</vt:lpstr>
      <vt:lpstr>'Cz. B - Przykładowe rozliczenie'!Obszar_wydruku</vt:lpstr>
      <vt:lpstr>'Cz. B - Sprawozdanie II nabór'!Obszar_wydruku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Szwonder</dc:creator>
  <cp:lastModifiedBy>Beata Szwonder</cp:lastModifiedBy>
  <dcterms:created xsi:type="dcterms:W3CDTF">2026-02-11T12:27:07Z</dcterms:created>
  <dcterms:modified xsi:type="dcterms:W3CDTF">2026-03-02T15:03:30Z</dcterms:modified>
</cp:coreProperties>
</file>